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560"/>
  </bookViews>
  <sheets>
    <sheet name="по ф.0503721 Юность" sheetId="9" r:id="rId1"/>
  </sheets>
  <calcPr calcId="152511"/>
</workbook>
</file>

<file path=xl/calcChain.xml><?xml version="1.0" encoding="utf-8"?>
<calcChain xmlns="http://schemas.openxmlformats.org/spreadsheetml/2006/main">
  <c r="E35" i="9" l="1"/>
  <c r="F35" i="9" s="1"/>
  <c r="E32" i="9"/>
  <c r="F32" i="9" s="1"/>
  <c r="E31" i="9"/>
  <c r="E30" i="9"/>
  <c r="F30" i="9" s="1"/>
  <c r="E29" i="9"/>
  <c r="F29" i="9" s="1"/>
  <c r="E28" i="9"/>
  <c r="E27" i="9"/>
  <c r="F27" i="9" s="1"/>
  <c r="A27" i="9"/>
  <c r="A28" i="9" s="1"/>
  <c r="A29" i="9" s="1"/>
  <c r="A30" i="9" s="1"/>
  <c r="A31" i="9" s="1"/>
  <c r="A32" i="9" s="1"/>
  <c r="E26" i="9"/>
  <c r="F26" i="9" s="1"/>
  <c r="A26" i="9"/>
  <c r="D25" i="9"/>
  <c r="C25" i="9"/>
  <c r="E24" i="9"/>
  <c r="E23" i="9"/>
  <c r="F23" i="9" s="1"/>
  <c r="E22" i="9"/>
  <c r="E21" i="9"/>
  <c r="F21" i="9" s="1"/>
  <c r="E20" i="9"/>
  <c r="E19" i="9"/>
  <c r="F19" i="9" s="1"/>
  <c r="E18" i="9"/>
  <c r="F18" i="9" s="1"/>
  <c r="A18" i="9"/>
  <c r="A19" i="9" s="1"/>
  <c r="A20" i="9" s="1"/>
  <c r="A21" i="9" s="1"/>
  <c r="E17" i="9"/>
  <c r="F17" i="9" s="1"/>
  <c r="A17" i="9"/>
  <c r="E16" i="9"/>
  <c r="F16" i="9" s="1"/>
  <c r="A16" i="9"/>
  <c r="D15" i="9"/>
  <c r="C15" i="9"/>
  <c r="C34" i="9" l="1"/>
  <c r="E34" i="9" s="1"/>
  <c r="F34" i="9" s="1"/>
  <c r="D34" i="9"/>
  <c r="E25" i="9"/>
  <c r="F25" i="9" s="1"/>
  <c r="E15" i="9"/>
  <c r="F15" i="9" s="1"/>
  <c r="A23" i="9"/>
  <c r="A22" i="9"/>
  <c r="A24" i="9" s="1"/>
  <c r="C33" i="9"/>
  <c r="D33" i="9"/>
  <c r="E33" i="9" l="1"/>
  <c r="F33" i="9" s="1"/>
</calcChain>
</file>

<file path=xl/sharedStrings.xml><?xml version="1.0" encoding="utf-8"?>
<sst xmlns="http://schemas.openxmlformats.org/spreadsheetml/2006/main" count="60" uniqueCount="56">
  <si>
    <t>Наименование показателя отчётности</t>
  </si>
  <si>
    <t>№п/п</t>
  </si>
  <si>
    <t>Результат сопоставления отчётных данных (пояснения) *</t>
  </si>
  <si>
    <t>* Кратко описать результат сравнения - рост/снижение показателя и что повлияло на это.</t>
  </si>
  <si>
    <t>Доходы , всего</t>
  </si>
  <si>
    <t>Расходы, всего</t>
  </si>
  <si>
    <t>Чистый операционный результат</t>
  </si>
  <si>
    <t>Налог на прибыль</t>
  </si>
  <si>
    <t>Операционный результат до налогооблажения (доходы-расходы)</t>
  </si>
  <si>
    <t>на 01</t>
  </si>
  <si>
    <t>МО, ГРБС, ПБС :</t>
  </si>
  <si>
    <t>степень обобщения отчетности:</t>
  </si>
  <si>
    <t>(индивидуальная или консолидированная)</t>
  </si>
  <si>
    <t>Единица измерения:</t>
  </si>
  <si>
    <t>руб.коп.</t>
  </si>
  <si>
    <t>Вид финансового обеспечения</t>
  </si>
  <si>
    <t>(2 - приносящая доход деятельность (собственные доходы учреждения); 4 - субсидии на выполнение государственного (муниципального) задания; 5 - субсидии на иные цели)</t>
  </si>
  <si>
    <t>Информация о финансовом результате</t>
  </si>
  <si>
    <t>Изменение, %</t>
  </si>
  <si>
    <t>января</t>
  </si>
  <si>
    <t>Изменение, руб.коп.</t>
  </si>
  <si>
    <t>Доходы от собственности (КОСГУ 120)</t>
  </si>
  <si>
    <t>Доходы от оказания платных услуг (работ), компенсаций затрат (КОСГУ 130)</t>
  </si>
  <si>
    <t>Штрафы, пени, неустойки, возмещения ущерба (КОСГУ 140)</t>
  </si>
  <si>
    <t>Безвозмездные поступления капитального характера (КОСГУ 160)</t>
  </si>
  <si>
    <t>Доходы от операций с активами (КОСГУ 170)</t>
  </si>
  <si>
    <t>Прочие доходы (КОСГУ 180)</t>
  </si>
  <si>
    <t>Безвозмездные неденежные поступления в сектор государственного управления (КОСГУ 190)</t>
  </si>
  <si>
    <t>Оплата труда и начисления на выплаты по оплате труда (КОСГУ 210)</t>
  </si>
  <si>
    <t>Оплата работ, услуг (КОСГУ 220)</t>
  </si>
  <si>
    <t>Безвозмездные перечисления текущего характера организациям (КОСГУ 240)</t>
  </si>
  <si>
    <t>Социальное обеспечение (КОСГУ 260)</t>
  </si>
  <si>
    <t>Расходы по операциям с активами (КОСГУ 270)</t>
  </si>
  <si>
    <t>Безвозмездные перечисления капитального характера организациям (КОСГУ 280)</t>
  </si>
  <si>
    <t>Прочие расходы (КОСГУ 290)</t>
  </si>
  <si>
    <t>Безвозмездные поступления текущего характера (КОСГУ 150)</t>
  </si>
  <si>
    <t>Х</t>
  </si>
  <si>
    <t>Приложение № 18
к особенностям составления и представления годовой отчетности за 2021 год</t>
  </si>
  <si>
    <t>2022г</t>
  </si>
  <si>
    <t>2 - приносящая доход деятельность (собственные доходы учреждения); 
4 - субсидии на выполнение государственного (муниципального) задания; 5 - субсидии на иные цели</t>
  </si>
  <si>
    <t>индивидуальная</t>
  </si>
  <si>
    <t>За отчётный период
на 01.01.2022 г.</t>
  </si>
  <si>
    <t>За предыдущий период аналогичный отчётному 
на 01.01.2021 г.</t>
  </si>
  <si>
    <t>Администрация городского поселения Лянтор (МУ "ЦФКиС "Юность")</t>
  </si>
  <si>
    <t xml:space="preserve">Сокращение расходов на укрепление материально-технической базы учреждений </t>
  </si>
  <si>
    <t>Снижение за счет перевода НФА в ОЦДИ (расчеты с учредителем)</t>
  </si>
  <si>
    <t>Снижение остатка за счет списания ежемесячной амортизации</t>
  </si>
  <si>
    <t>Рост показателя в связи с увеличением оказания услуг</t>
  </si>
  <si>
    <t>Рост показателя в связи с увеличением передач нефинансовых активов.</t>
  </si>
  <si>
    <t>Снижение показателя в связи с уменьшением поступлений нефинансовых активов</t>
  </si>
  <si>
    <t>Рост за счет увеличения  штрафных санкций за нарушение условий контрактов (договоров)</t>
  </si>
  <si>
    <t>Рост за счет увеличения расходов по возмещению судебных издержек по уплате государственной пошлины</t>
  </si>
  <si>
    <t>Увеличение площадей сдаваемых в аренду</t>
  </si>
  <si>
    <t>Снижение за счет уменьшения платных услуг</t>
  </si>
  <si>
    <t>Снижение за счет уменьшения расходов по оплате пособий по временной нетрудоспособности</t>
  </si>
  <si>
    <t>Рост за счет увеличения расходов на заработную плату и начислениям по оплате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</si>
</sst>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&quot;&quot;##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9" fillId="0" borderId="0" xfId="0" applyFont="1" applyAlignment="1"/>
    <xf numFmtId="0" fontId="8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4" fontId="8" fillId="0" borderId="2" xfId="0" applyNumberFormat="1" applyFont="1" applyBorder="1" applyAlignment="1">
      <alignment vertical="top" wrapText="1"/>
    </xf>
    <xf numFmtId="4" fontId="8" fillId="0" borderId="3" xfId="0" applyNumberFormat="1" applyFont="1" applyBorder="1" applyAlignment="1">
      <alignment vertical="top" wrapText="1"/>
    </xf>
    <xf numFmtId="4" fontId="8" fillId="0" borderId="0" xfId="0" applyNumberFormat="1" applyFont="1" applyAlignment="1">
      <alignment vertical="top" wrapText="1"/>
    </xf>
    <xf numFmtId="0" fontId="8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right" shrinkToFit="1"/>
    </xf>
    <xf numFmtId="164" fontId="8" fillId="0" borderId="1" xfId="0" applyNumberFormat="1" applyFont="1" applyBorder="1" applyAlignment="1">
      <alignment shrinkToFit="1"/>
    </xf>
    <xf numFmtId="164" fontId="8" fillId="0" borderId="1" xfId="0" applyNumberFormat="1" applyFont="1" applyBorder="1" applyAlignment="1">
      <alignment wrapText="1"/>
    </xf>
    <xf numFmtId="4" fontId="8" fillId="0" borderId="0" xfId="0" applyNumberFormat="1" applyFont="1" applyAlignment="1">
      <alignment horizontal="center" wrapText="1"/>
    </xf>
    <xf numFmtId="4" fontId="8" fillId="0" borderId="1" xfId="0" applyNumberFormat="1" applyFont="1" applyBorder="1" applyAlignment="1">
      <alignment wrapText="1"/>
    </xf>
    <xf numFmtId="4" fontId="8" fillId="0" borderId="0" xfId="0" applyNumberFormat="1" applyFont="1" applyAlignment="1">
      <alignment wrapText="1"/>
    </xf>
    <xf numFmtId="164" fontId="8" fillId="2" borderId="1" xfId="0" applyNumberFormat="1" applyFont="1" applyFill="1" applyBorder="1" applyAlignment="1">
      <alignment wrapText="1"/>
    </xf>
    <xf numFmtId="4" fontId="10" fillId="0" borderId="1" xfId="0" applyNumberFormat="1" applyFont="1" applyBorder="1" applyAlignment="1">
      <alignment wrapText="1"/>
    </xf>
    <xf numFmtId="164" fontId="10" fillId="0" borderId="1" xfId="0" applyNumberFormat="1" applyFont="1" applyBorder="1" applyAlignment="1">
      <alignment shrinkToFit="1"/>
    </xf>
    <xf numFmtId="0" fontId="10" fillId="0" borderId="1" xfId="0" applyNumberFormat="1" applyFont="1" applyBorder="1" applyAlignment="1">
      <alignment horizontal="center" wrapText="1"/>
    </xf>
    <xf numFmtId="4" fontId="10" fillId="0" borderId="0" xfId="0" applyNumberFormat="1" applyFont="1" applyAlignment="1">
      <alignment wrapText="1"/>
    </xf>
    <xf numFmtId="164" fontId="10" fillId="0" borderId="1" xfId="0" applyNumberFormat="1" applyFont="1" applyBorder="1" applyAlignment="1">
      <alignment wrapText="1"/>
    </xf>
    <xf numFmtId="0" fontId="8" fillId="0" borderId="0" xfId="0" applyNumberFormat="1" applyFont="1" applyBorder="1" applyAlignment="1">
      <alignment wrapText="1"/>
    </xf>
    <xf numFmtId="4" fontId="8" fillId="0" borderId="0" xfId="0" applyNumberFormat="1" applyFont="1" applyBorder="1" applyAlignment="1">
      <alignment wrapText="1"/>
    </xf>
    <xf numFmtId="0" fontId="8" fillId="0" borderId="0" xfId="0" applyNumberFormat="1" applyFont="1" applyAlignment="1">
      <alignment wrapText="1"/>
    </xf>
    <xf numFmtId="164" fontId="8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165" fontId="11" fillId="0" borderId="6" xfId="0" applyNumberFormat="1" applyFont="1" applyBorder="1" applyAlignment="1">
      <alignment horizontal="right" wrapText="1"/>
    </xf>
    <xf numFmtId="164" fontId="8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164" fontId="8" fillId="0" borderId="1" xfId="0" applyNumberFormat="1" applyFont="1" applyBorder="1" applyAlignment="1">
      <alignment horizontal="left" vertical="top" wrapText="1"/>
    </xf>
    <xf numFmtId="4" fontId="8" fillId="0" borderId="0" xfId="0" applyNumberFormat="1" applyFont="1" applyAlignment="1">
      <alignment horizontal="left" wrapText="1"/>
    </xf>
    <xf numFmtId="4" fontId="8" fillId="0" borderId="0" xfId="0" applyNumberFormat="1" applyFont="1" applyAlignment="1">
      <alignment horizontal="left" vertical="top" wrapText="1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B22" zoomScaleNormal="100" workbookViewId="0">
      <selection activeCell="G30" sqref="G30"/>
    </sheetView>
  </sheetViews>
  <sheetFormatPr defaultRowHeight="15" x14ac:dyDescent="0.25"/>
  <cols>
    <col min="1" max="1" width="5.7109375" style="2" bestFit="1" customWidth="1"/>
    <col min="2" max="2" width="33" style="1" customWidth="1"/>
    <col min="3" max="3" width="17" style="1" customWidth="1"/>
    <col min="4" max="4" width="20.7109375" style="1" customWidth="1"/>
    <col min="5" max="5" width="17.85546875" style="1" bestFit="1" customWidth="1"/>
    <col min="6" max="6" width="13.28515625" style="1" customWidth="1"/>
    <col min="7" max="7" width="21.28515625" style="1" customWidth="1"/>
    <col min="8" max="16384" width="9.140625" style="1"/>
  </cols>
  <sheetData>
    <row r="1" spans="1:7" ht="39.75" customHeight="1" x14ac:dyDescent="0.25">
      <c r="E1" s="42" t="s">
        <v>37</v>
      </c>
      <c r="F1" s="42"/>
      <c r="G1" s="42"/>
    </row>
    <row r="3" spans="1:7" ht="15" customHeight="1" x14ac:dyDescent="0.25">
      <c r="B3" s="46" t="s">
        <v>17</v>
      </c>
      <c r="C3" s="46"/>
      <c r="D3" s="46"/>
      <c r="E3" s="46"/>
      <c r="F3" s="46"/>
      <c r="G3" s="46"/>
    </row>
    <row r="4" spans="1:7" x14ac:dyDescent="0.25">
      <c r="A4" s="3"/>
      <c r="B4" s="3"/>
      <c r="C4" s="4" t="s">
        <v>9</v>
      </c>
      <c r="D4" s="5" t="s">
        <v>19</v>
      </c>
      <c r="E4" s="9" t="s">
        <v>38</v>
      </c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x14ac:dyDescent="0.25">
      <c r="B6" s="6" t="s">
        <v>10</v>
      </c>
      <c r="C6" s="43" t="s">
        <v>43</v>
      </c>
      <c r="D6" s="43"/>
      <c r="E6" s="43"/>
      <c r="F6" s="43"/>
      <c r="G6" s="43"/>
    </row>
    <row r="7" spans="1:7" x14ac:dyDescent="0.25">
      <c r="A7" s="3"/>
      <c r="B7" s="3"/>
      <c r="C7" s="10"/>
      <c r="D7" s="10"/>
      <c r="E7" s="10"/>
      <c r="F7" s="10"/>
      <c r="G7" s="10"/>
    </row>
    <row r="8" spans="1:7" ht="15.75" x14ac:dyDescent="0.25">
      <c r="B8" s="6" t="s">
        <v>11</v>
      </c>
      <c r="C8" s="5" t="s">
        <v>40</v>
      </c>
      <c r="D8" s="5"/>
      <c r="E8" s="5"/>
      <c r="F8" s="5"/>
      <c r="G8" s="5"/>
    </row>
    <row r="9" spans="1:7" ht="18.75" x14ac:dyDescent="0.3">
      <c r="A9" s="7"/>
      <c r="B9" s="3"/>
      <c r="C9" s="44" t="s">
        <v>12</v>
      </c>
      <c r="D9" s="44"/>
      <c r="E9" s="44"/>
      <c r="F9" s="3"/>
      <c r="G9" s="3"/>
    </row>
    <row r="10" spans="1:7" ht="15.75" x14ac:dyDescent="0.25">
      <c r="B10" s="6" t="s">
        <v>13</v>
      </c>
      <c r="C10" s="8" t="s">
        <v>14</v>
      </c>
      <c r="D10" s="3"/>
      <c r="E10" s="3"/>
      <c r="F10" s="3"/>
      <c r="G10" s="3"/>
    </row>
    <row r="11" spans="1:7" ht="32.25" customHeight="1" x14ac:dyDescent="0.25">
      <c r="A11" s="3"/>
      <c r="B11" s="11" t="s">
        <v>15</v>
      </c>
      <c r="C11" s="47" t="s">
        <v>39</v>
      </c>
      <c r="D11" s="48"/>
      <c r="E11" s="48"/>
      <c r="F11" s="48"/>
      <c r="G11" s="48"/>
    </row>
    <row r="12" spans="1:7" ht="21.75" customHeight="1" x14ac:dyDescent="0.25">
      <c r="A12" s="3"/>
      <c r="C12" s="45" t="s">
        <v>16</v>
      </c>
      <c r="D12" s="45"/>
      <c r="E12" s="45"/>
      <c r="F12" s="45"/>
      <c r="G12" s="45"/>
    </row>
    <row r="13" spans="1:7" ht="21.75" customHeight="1" x14ac:dyDescent="0.25">
      <c r="A13" s="3"/>
      <c r="C13" s="35"/>
      <c r="D13" s="35"/>
      <c r="E13" s="35"/>
      <c r="F13" s="35"/>
      <c r="G13" s="35"/>
    </row>
    <row r="14" spans="1:7" s="16" customFormat="1" ht="47.25" customHeight="1" x14ac:dyDescent="0.25">
      <c r="A14" s="12" t="s">
        <v>1</v>
      </c>
      <c r="B14" s="13" t="s">
        <v>0</v>
      </c>
      <c r="C14" s="14" t="s">
        <v>41</v>
      </c>
      <c r="D14" s="14" t="s">
        <v>42</v>
      </c>
      <c r="E14" s="14" t="s">
        <v>20</v>
      </c>
      <c r="F14" s="14" t="s">
        <v>18</v>
      </c>
      <c r="G14" s="15" t="s">
        <v>2</v>
      </c>
    </row>
    <row r="15" spans="1:7" s="22" customFormat="1" ht="12.75" x14ac:dyDescent="0.2">
      <c r="A15" s="17"/>
      <c r="B15" s="18" t="s">
        <v>4</v>
      </c>
      <c r="C15" s="19">
        <f>SUM(C16:C24)</f>
        <v>41859850.460000001</v>
      </c>
      <c r="D15" s="19">
        <f>SUM(D16:D24)</f>
        <v>44029014.57</v>
      </c>
      <c r="E15" s="20">
        <f>C15-D15</f>
        <v>-2169164.1099999994</v>
      </c>
      <c r="F15" s="21">
        <f>E15/D15*100</f>
        <v>-4.9266696772223479</v>
      </c>
      <c r="G15" s="34" t="s">
        <v>36</v>
      </c>
    </row>
    <row r="16" spans="1:7" s="24" customFormat="1" ht="25.5" x14ac:dyDescent="0.2">
      <c r="A16" s="17">
        <f>A15+1</f>
        <v>1</v>
      </c>
      <c r="B16" s="23" t="s">
        <v>21</v>
      </c>
      <c r="C16" s="36">
        <v>1164462.1299999999</v>
      </c>
      <c r="D16" s="36">
        <v>929828.1</v>
      </c>
      <c r="E16" s="20">
        <f t="shared" ref="E16:E35" si="0">C16-D16</f>
        <v>234634.02999999991</v>
      </c>
      <c r="F16" s="21">
        <f t="shared" ref="F16:F35" si="1">E16/D16*100</f>
        <v>25.234129835396445</v>
      </c>
      <c r="G16" s="39" t="s">
        <v>52</v>
      </c>
    </row>
    <row r="17" spans="1:7" s="24" customFormat="1" ht="38.25" x14ac:dyDescent="0.2">
      <c r="A17" s="17">
        <f t="shared" ref="A17:A32" si="2">A16+1</f>
        <v>2</v>
      </c>
      <c r="B17" s="23" t="s">
        <v>22</v>
      </c>
      <c r="C17" s="36">
        <v>38275103.859999999</v>
      </c>
      <c r="D17" s="36">
        <v>38826389.539999999</v>
      </c>
      <c r="E17" s="20">
        <f t="shared" si="0"/>
        <v>-551285.6799999997</v>
      </c>
      <c r="F17" s="21">
        <f t="shared" si="1"/>
        <v>-1.41987366461682</v>
      </c>
      <c r="G17" s="21" t="s">
        <v>53</v>
      </c>
    </row>
    <row r="18" spans="1:7" s="24" customFormat="1" ht="51" x14ac:dyDescent="0.2">
      <c r="A18" s="17">
        <f t="shared" si="2"/>
        <v>3</v>
      </c>
      <c r="B18" s="23" t="s">
        <v>23</v>
      </c>
      <c r="C18" s="36">
        <v>3377.22</v>
      </c>
      <c r="D18" s="36">
        <v>2181.0300000000002</v>
      </c>
      <c r="E18" s="20">
        <f t="shared" si="0"/>
        <v>1196.1899999999996</v>
      </c>
      <c r="F18" s="21">
        <f t="shared" si="1"/>
        <v>54.845187824101437</v>
      </c>
      <c r="G18" s="21" t="s">
        <v>50</v>
      </c>
    </row>
    <row r="19" spans="1:7" s="24" customFormat="1" ht="63.75" x14ac:dyDescent="0.2">
      <c r="A19" s="17">
        <f t="shared" si="2"/>
        <v>4</v>
      </c>
      <c r="B19" s="23" t="s">
        <v>35</v>
      </c>
      <c r="C19" s="36">
        <v>1518737.55</v>
      </c>
      <c r="D19" s="36">
        <v>3138719.11</v>
      </c>
      <c r="E19" s="20">
        <f t="shared" si="0"/>
        <v>-1619981.5599999998</v>
      </c>
      <c r="F19" s="21">
        <f t="shared" si="1"/>
        <v>-51.612823678255168</v>
      </c>
      <c r="G19" s="40" t="s">
        <v>44</v>
      </c>
    </row>
    <row r="20" spans="1:7" s="24" customFormat="1" ht="25.5" x14ac:dyDescent="0.2">
      <c r="A20" s="17">
        <f t="shared" si="2"/>
        <v>5</v>
      </c>
      <c r="B20" s="23" t="s">
        <v>24</v>
      </c>
      <c r="C20" s="20"/>
      <c r="D20" s="20"/>
      <c r="E20" s="20">
        <f t="shared" si="0"/>
        <v>0</v>
      </c>
      <c r="F20" s="21">
        <v>0</v>
      </c>
      <c r="G20" s="21"/>
    </row>
    <row r="21" spans="1:7" s="24" customFormat="1" ht="38.25" x14ac:dyDescent="0.2">
      <c r="A21" s="17">
        <f t="shared" si="2"/>
        <v>6</v>
      </c>
      <c r="B21" s="23" t="s">
        <v>25</v>
      </c>
      <c r="C21" s="36">
        <v>805046</v>
      </c>
      <c r="D21" s="36">
        <v>-3047859.31</v>
      </c>
      <c r="E21" s="20">
        <f t="shared" si="0"/>
        <v>3852905.31</v>
      </c>
      <c r="F21" s="21">
        <f t="shared" si="1"/>
        <v>-126.41348953866247</v>
      </c>
      <c r="G21" s="39" t="s">
        <v>45</v>
      </c>
    </row>
    <row r="22" spans="1:7" s="24" customFormat="1" ht="12.75" x14ac:dyDescent="0.2">
      <c r="A22" s="17">
        <f t="shared" si="2"/>
        <v>7</v>
      </c>
      <c r="B22" s="23" t="s">
        <v>26</v>
      </c>
      <c r="C22" s="20"/>
      <c r="D22" s="20"/>
      <c r="E22" s="20">
        <f t="shared" si="0"/>
        <v>0</v>
      </c>
      <c r="F22" s="21">
        <v>0</v>
      </c>
      <c r="G22" s="21"/>
    </row>
    <row r="23" spans="1:7" s="24" customFormat="1" ht="51" x14ac:dyDescent="0.2">
      <c r="A23" s="17">
        <f>A21+1</f>
        <v>7</v>
      </c>
      <c r="B23" s="23" t="s">
        <v>27</v>
      </c>
      <c r="C23" s="36">
        <v>93123.7</v>
      </c>
      <c r="D23" s="36">
        <v>4179756.1</v>
      </c>
      <c r="E23" s="20">
        <f t="shared" si="0"/>
        <v>-4086632.4</v>
      </c>
      <c r="F23" s="21">
        <f t="shared" si="1"/>
        <v>-97.772030286647578</v>
      </c>
      <c r="G23" s="37" t="s">
        <v>49</v>
      </c>
    </row>
    <row r="24" spans="1:7" s="24" customFormat="1" ht="12.75" x14ac:dyDescent="0.2">
      <c r="A24" s="17">
        <f>A22+1</f>
        <v>8</v>
      </c>
      <c r="C24" s="20">
        <v>0</v>
      </c>
      <c r="D24" s="20">
        <v>0</v>
      </c>
      <c r="E24" s="20">
        <f t="shared" si="0"/>
        <v>0</v>
      </c>
      <c r="F24" s="21">
        <v>0</v>
      </c>
      <c r="G24" s="21"/>
    </row>
    <row r="25" spans="1:7" s="24" customFormat="1" ht="12.75" x14ac:dyDescent="0.2">
      <c r="A25" s="17"/>
      <c r="B25" s="26" t="s">
        <v>5</v>
      </c>
      <c r="C25" s="27">
        <f>SUM(C26:C32)</f>
        <v>47449388.670000002</v>
      </c>
      <c r="D25" s="27">
        <f>SUM(D26:D32)</f>
        <v>48009745.899999999</v>
      </c>
      <c r="E25" s="20">
        <f t="shared" si="0"/>
        <v>-560357.22999999672</v>
      </c>
      <c r="F25" s="21">
        <f t="shared" si="1"/>
        <v>-1.1671739133282868</v>
      </c>
      <c r="G25" s="34" t="s">
        <v>36</v>
      </c>
    </row>
    <row r="26" spans="1:7" s="24" customFormat="1" ht="51" x14ac:dyDescent="0.2">
      <c r="A26" s="17">
        <f t="shared" si="2"/>
        <v>1</v>
      </c>
      <c r="B26" s="23" t="s">
        <v>28</v>
      </c>
      <c r="C26" s="36">
        <v>33148975.030000001</v>
      </c>
      <c r="D26" s="36">
        <v>32197457.25</v>
      </c>
      <c r="E26" s="20">
        <f t="shared" si="0"/>
        <v>951517.78000000119</v>
      </c>
      <c r="F26" s="21">
        <f t="shared" si="1"/>
        <v>2.9552575304685003</v>
      </c>
      <c r="G26" s="37" t="s">
        <v>55</v>
      </c>
    </row>
    <row r="27" spans="1:7" s="24" customFormat="1" ht="38.25" x14ac:dyDescent="0.2">
      <c r="A27" s="17">
        <f t="shared" si="2"/>
        <v>2</v>
      </c>
      <c r="B27" s="23" t="s">
        <v>29</v>
      </c>
      <c r="C27" s="36">
        <v>5819737.8700000001</v>
      </c>
      <c r="D27" s="36">
        <v>4622978.6900000004</v>
      </c>
      <c r="E27" s="20">
        <f t="shared" si="0"/>
        <v>1196759.1799999997</v>
      </c>
      <c r="F27" s="21">
        <f t="shared" si="1"/>
        <v>25.887187898761425</v>
      </c>
      <c r="G27" s="38" t="s">
        <v>47</v>
      </c>
    </row>
    <row r="28" spans="1:7" s="24" customFormat="1" ht="38.25" x14ac:dyDescent="0.2">
      <c r="A28" s="17">
        <f t="shared" si="2"/>
        <v>3</v>
      </c>
      <c r="B28" s="23" t="s">
        <v>30</v>
      </c>
      <c r="C28" s="20"/>
      <c r="D28" s="20"/>
      <c r="E28" s="20">
        <f t="shared" si="0"/>
        <v>0</v>
      </c>
      <c r="F28" s="21">
        <v>0</v>
      </c>
      <c r="G28" s="21"/>
    </row>
    <row r="29" spans="1:7" s="24" customFormat="1" ht="63.75" x14ac:dyDescent="0.2">
      <c r="A29" s="17">
        <f t="shared" si="2"/>
        <v>4</v>
      </c>
      <c r="B29" s="23" t="s">
        <v>31</v>
      </c>
      <c r="C29" s="36">
        <v>77610.75</v>
      </c>
      <c r="D29" s="36">
        <v>127042.93</v>
      </c>
      <c r="E29" s="20">
        <f t="shared" si="0"/>
        <v>-49432.179999999993</v>
      </c>
      <c r="F29" s="21">
        <f t="shared" si="1"/>
        <v>-38.90982363205886</v>
      </c>
      <c r="G29" s="21" t="s">
        <v>54</v>
      </c>
    </row>
    <row r="30" spans="1:7" s="24" customFormat="1" ht="51" x14ac:dyDescent="0.2">
      <c r="A30" s="17">
        <f t="shared" si="2"/>
        <v>5</v>
      </c>
      <c r="B30" s="23" t="s">
        <v>32</v>
      </c>
      <c r="C30" s="36">
        <v>7319125.0199999996</v>
      </c>
      <c r="D30" s="36">
        <v>10569239.029999999</v>
      </c>
      <c r="E30" s="20">
        <f t="shared" si="0"/>
        <v>-3250114.01</v>
      </c>
      <c r="F30" s="21">
        <f t="shared" si="1"/>
        <v>-30.750690761887327</v>
      </c>
      <c r="G30" s="38" t="s">
        <v>46</v>
      </c>
    </row>
    <row r="31" spans="1:7" s="24" customFormat="1" ht="38.25" x14ac:dyDescent="0.2">
      <c r="A31" s="17">
        <f t="shared" si="2"/>
        <v>6</v>
      </c>
      <c r="B31" s="23" t="s">
        <v>33</v>
      </c>
      <c r="C31" s="36">
        <v>14200</v>
      </c>
      <c r="D31" s="20"/>
      <c r="E31" s="20">
        <f t="shared" si="0"/>
        <v>14200</v>
      </c>
      <c r="F31" s="21">
        <v>100</v>
      </c>
      <c r="G31" s="25" t="s">
        <v>48</v>
      </c>
    </row>
    <row r="32" spans="1:7" s="24" customFormat="1" ht="76.5" x14ac:dyDescent="0.2">
      <c r="A32" s="17">
        <f t="shared" si="2"/>
        <v>7</v>
      </c>
      <c r="B32" s="23" t="s">
        <v>34</v>
      </c>
      <c r="C32" s="36">
        <v>1069740</v>
      </c>
      <c r="D32" s="36">
        <v>493028</v>
      </c>
      <c r="E32" s="20">
        <f t="shared" si="0"/>
        <v>576712</v>
      </c>
      <c r="F32" s="21">
        <f t="shared" si="1"/>
        <v>116.97347817973827</v>
      </c>
      <c r="G32" s="21" t="s">
        <v>51</v>
      </c>
    </row>
    <row r="33" spans="1:7" s="29" customFormat="1" ht="25.5" x14ac:dyDescent="0.2">
      <c r="A33" s="28"/>
      <c r="B33" s="29" t="s">
        <v>8</v>
      </c>
      <c r="C33" s="27">
        <f>C15-C25</f>
        <v>-5589538.2100000009</v>
      </c>
      <c r="D33" s="27">
        <f>D15-D25</f>
        <v>-3980731.3299999982</v>
      </c>
      <c r="E33" s="27">
        <f t="shared" si="0"/>
        <v>-1608806.8800000027</v>
      </c>
      <c r="F33" s="30">
        <f t="shared" si="1"/>
        <v>40.414857136314282</v>
      </c>
      <c r="G33" s="34" t="s">
        <v>36</v>
      </c>
    </row>
    <row r="34" spans="1:7" s="29" customFormat="1" ht="12.75" x14ac:dyDescent="0.2">
      <c r="A34" s="17"/>
      <c r="B34" s="26" t="s">
        <v>6</v>
      </c>
      <c r="C34" s="27">
        <f>C15-C25-C35</f>
        <v>-5673657.2100000009</v>
      </c>
      <c r="D34" s="27">
        <f>D15-D25-D35</f>
        <v>-4023619.3299999982</v>
      </c>
      <c r="E34" s="27">
        <f t="shared" si="0"/>
        <v>-1650037.8800000027</v>
      </c>
      <c r="F34" s="30">
        <f t="shared" si="1"/>
        <v>41.008796923142413</v>
      </c>
      <c r="G34" s="34" t="s">
        <v>36</v>
      </c>
    </row>
    <row r="35" spans="1:7" s="24" customFormat="1" ht="12.75" x14ac:dyDescent="0.2">
      <c r="A35" s="17"/>
      <c r="B35" s="23" t="s">
        <v>7</v>
      </c>
      <c r="C35" s="36">
        <v>84119</v>
      </c>
      <c r="D35" s="36">
        <v>42888</v>
      </c>
      <c r="E35" s="20">
        <f t="shared" si="0"/>
        <v>41231</v>
      </c>
      <c r="F35" s="21">
        <f t="shared" si="1"/>
        <v>96.136448423801539</v>
      </c>
      <c r="G35" s="34" t="s">
        <v>36</v>
      </c>
    </row>
    <row r="36" spans="1:7" s="24" customFormat="1" ht="12.75" x14ac:dyDescent="0.2">
      <c r="A36" s="31"/>
      <c r="B36" s="32"/>
      <c r="C36" s="32"/>
      <c r="D36" s="32"/>
      <c r="E36" s="32"/>
      <c r="F36" s="32"/>
      <c r="G36" s="32"/>
    </row>
    <row r="37" spans="1:7" s="24" customFormat="1" ht="12.75" x14ac:dyDescent="0.2">
      <c r="A37" s="33"/>
      <c r="B37" s="41" t="s">
        <v>3</v>
      </c>
      <c r="C37" s="41"/>
      <c r="D37" s="41"/>
      <c r="E37" s="41"/>
      <c r="F37" s="41"/>
      <c r="G37" s="41"/>
    </row>
    <row r="38" spans="1:7" s="24" customFormat="1" ht="12.75" x14ac:dyDescent="0.2">
      <c r="A38" s="33"/>
    </row>
    <row r="39" spans="1:7" s="24" customFormat="1" ht="12.75" x14ac:dyDescent="0.2">
      <c r="A39" s="33"/>
    </row>
  </sheetData>
  <mergeCells count="7">
    <mergeCell ref="B37:G37"/>
    <mergeCell ref="C11:G11"/>
    <mergeCell ref="E1:G1"/>
    <mergeCell ref="B3:G3"/>
    <mergeCell ref="C6:G6"/>
    <mergeCell ref="C9:E9"/>
    <mergeCell ref="C12:G12"/>
  </mergeCells>
  <pageMargins left="0.98425196850393704" right="0" top="0.35433070866141736" bottom="0.35433070866141736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ф.0503721 Юность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2022-02-24T07:22:35Z</dcterms:modified>
</cp:coreProperties>
</file>