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50" windowHeight="4875" tabRatio="756" activeTab="0"/>
  </bookViews>
  <sheets>
    <sheet name="ТИТУЛЬНЫЙ" sheetId="1" r:id="rId1"/>
    <sheet name="Муниципальное задание (город)" sheetId="2" r:id="rId2"/>
    <sheet name="Муниципальное задание (выезд)" sheetId="3" r:id="rId3"/>
  </sheets>
  <definedNames/>
  <calcPr fullCalcOnLoad="1"/>
</workbook>
</file>

<file path=xl/sharedStrings.xml><?xml version="1.0" encoding="utf-8"?>
<sst xmlns="http://schemas.openxmlformats.org/spreadsheetml/2006/main" count="667" uniqueCount="260">
  <si>
    <t>№№</t>
  </si>
  <si>
    <t>март</t>
  </si>
  <si>
    <t>апрель</t>
  </si>
  <si>
    <t>сентябрь</t>
  </si>
  <si>
    <t>октябрь</t>
  </si>
  <si>
    <t>май</t>
  </si>
  <si>
    <t>ноябрь</t>
  </si>
  <si>
    <t>февраль</t>
  </si>
  <si>
    <t>июнь</t>
  </si>
  <si>
    <t>декабрь</t>
  </si>
  <si>
    <t>г. Сургут</t>
  </si>
  <si>
    <t>ИТОГО:   за   ФЕВРАЛЬ</t>
  </si>
  <si>
    <t>ИТОГО:   за   МАРТ</t>
  </si>
  <si>
    <t>ВСЕГО   за   год:</t>
  </si>
  <si>
    <t>ИТОГО:   за   МАЙ</t>
  </si>
  <si>
    <t>ИТОГО:   за   ИЮНЬ</t>
  </si>
  <si>
    <t>ИТОГО:   за   СЕНТЯБРЬ</t>
  </si>
  <si>
    <t>ИТОГО:   за   ОКТЯБРЬ</t>
  </si>
  <si>
    <t>ИТОГО:   за   ДЕКАБРЬ</t>
  </si>
  <si>
    <t>г. Лянтор</t>
  </si>
  <si>
    <t>ИТОГО:   за   ЯНВАРЬ</t>
  </si>
  <si>
    <t>г.Лянтор</t>
  </si>
  <si>
    <t>ИТОГО:  за   I квартал</t>
  </si>
  <si>
    <t>ИТОГО:   за  II  квартал</t>
  </si>
  <si>
    <t>ИТОГО:   за  IV  квартал</t>
  </si>
  <si>
    <t>ИТОГО:   за   III квартал</t>
  </si>
  <si>
    <t>сборная города</t>
  </si>
  <si>
    <t>ИТОГО:   за   АВГУСТ</t>
  </si>
  <si>
    <t>организации и предприятия города</t>
  </si>
  <si>
    <t>жители города</t>
  </si>
  <si>
    <t>ИТОГО:   за  АПРЕЛЬ</t>
  </si>
  <si>
    <t>г.п. Белый Яр</t>
  </si>
  <si>
    <t>спортсмены имеющие соответствующую подготовку</t>
  </si>
  <si>
    <t>СОГЛАСОВАНО</t>
  </si>
  <si>
    <t>УТВЕРЖДАЮ</t>
  </si>
  <si>
    <t>"___"_______________________20___г.</t>
  </si>
  <si>
    <t>Муниципального учреждения</t>
  </si>
  <si>
    <t>ИТОГО:   за НОЯБРЬ</t>
  </si>
  <si>
    <t>чемпионаты, первенства, спортивные соревнования, Сургутского района;</t>
  </si>
  <si>
    <t>Календарный план физкультурных и спортивных мероприятий</t>
  </si>
  <si>
    <t xml:space="preserve"> I часть   "Традиционные и комплексные физкультурные и спортивные мероприятия г.п. Лянтор, спортивные соревнования по видам спорта г.п. Лянтор"</t>
  </si>
  <si>
    <t xml:space="preserve">II часть "Спортивные соревнования по видам спорта различного уровня", включающие чемпионаты, первенства, </t>
  </si>
  <si>
    <t>физкультурных и спортивных мероприятий</t>
  </si>
  <si>
    <t>спортивные соревнования, Сургутского района, чемпионаты, первенства, кубки ХМАО - Югры</t>
  </si>
  <si>
    <t>ЯНВАРЬ</t>
  </si>
  <si>
    <t>СПОРТИВНО - МАССОВЫЕ МЕРОПРИЯТИЯ</t>
  </si>
  <si>
    <t>ЛЫЖНЫЕ ГОНКИ</t>
  </si>
  <si>
    <t>ФЕВРАЛЬ</t>
  </si>
  <si>
    <t>сборные команды                                          предприятий и организаций</t>
  </si>
  <si>
    <t>НАСТОЛЬНЫЙ ТЕННИС</t>
  </si>
  <si>
    <t>БАСКЕТБОЛ</t>
  </si>
  <si>
    <t>МАРТ</t>
  </si>
  <si>
    <t>АПРЕЛЬ</t>
  </si>
  <si>
    <t>МАЙ</t>
  </si>
  <si>
    <t>ЛЕГКАЯ АТЛЕТИКА</t>
  </si>
  <si>
    <t>ИЮНЬ</t>
  </si>
  <si>
    <t>АВГУСТ</t>
  </si>
  <si>
    <t>СЕНТЯБРЬ</t>
  </si>
  <si>
    <t>НАЦИОНАЛЬНЫЕ ВИДЫ СПОРТА</t>
  </si>
  <si>
    <t>спортсмены имеющие                                              соответствующую подготовку</t>
  </si>
  <si>
    <t>ОКТЯБРЬ</t>
  </si>
  <si>
    <t>ПУЛЕВАЯ СТРЕЛЬБА</t>
  </si>
  <si>
    <t>НОЯБРЬ</t>
  </si>
  <si>
    <t>ДЕКАБРЬ</t>
  </si>
  <si>
    <t>ФУТБОЛ</t>
  </si>
  <si>
    <t>ХОККЕЙ С ШАЙБОЙ</t>
  </si>
  <si>
    <t>г.п. Барсово</t>
  </si>
  <si>
    <t>с.п. Солнечный</t>
  </si>
  <si>
    <t>Директор муниципального учреждения</t>
  </si>
  <si>
    <t>чемпионаты, первенства, спортивные соревнования Сургутского района;</t>
  </si>
  <si>
    <t>ГИРЕВОЙ СПОРТ</t>
  </si>
  <si>
    <t>сборные команды организаций и предприятий города</t>
  </si>
  <si>
    <t>"Лянторское управление по культуре, спорту и делам молодёжи"</t>
  </si>
  <si>
    <t>ЦФКиС "Юность"</t>
  </si>
  <si>
    <t>Центр физической культуры и спорта "Юность"</t>
  </si>
  <si>
    <t>__________________  В.В. Титовский</t>
  </si>
  <si>
    <t>ПОЛИАТЛОН</t>
  </si>
  <si>
    <t>МИНИ-ФУТБОЛ</t>
  </si>
  <si>
    <t>ИТОГО:   за ДЕКАБРЬ</t>
  </si>
  <si>
    <t>ВОЛЕЙБОЛ</t>
  </si>
  <si>
    <t>АДАПТИВНАЯ ФИЗИЧЕСКАЯ КУЛЬТУРА</t>
  </si>
  <si>
    <t>спортсмены с ограниченными физическими возможностями</t>
  </si>
  <si>
    <t>семьи города</t>
  </si>
  <si>
    <t>п.Солнечный</t>
  </si>
  <si>
    <t>ИТОГО:   за  ИЮНЬ</t>
  </si>
  <si>
    <t>ШАХМАТЫ</t>
  </si>
  <si>
    <t>с.п.Солнечный</t>
  </si>
  <si>
    <t>жители города, имеющие соответствующую подготовку</t>
  </si>
  <si>
    <t>МИНИ - ФУТБОЛ</t>
  </si>
  <si>
    <t>сборные команды города</t>
  </si>
  <si>
    <t>семейные команды города</t>
  </si>
  <si>
    <t>Источник финансирования</t>
  </si>
  <si>
    <t>Наименование мероприятия</t>
  </si>
  <si>
    <t>Место проведения</t>
  </si>
  <si>
    <t>Участвующие организации</t>
  </si>
  <si>
    <t>Сроки                           проведения</t>
  </si>
  <si>
    <t>Сумма (руб)</t>
  </si>
  <si>
    <t>Субсидии на выполнение муниципального задания</t>
  </si>
  <si>
    <t>09 мая</t>
  </si>
  <si>
    <t>12 июня</t>
  </si>
  <si>
    <t>Городской спортивный праздник "День здоровья"</t>
  </si>
  <si>
    <t>с.п. Барсово</t>
  </si>
  <si>
    <t>ГТО</t>
  </si>
  <si>
    <t>Работа (услуга)</t>
  </si>
  <si>
    <t>Городской турнир по баскетболу среди сборных команд, посвященный Дню защитника Отечества</t>
  </si>
  <si>
    <t>Работа   (услуга)</t>
  </si>
  <si>
    <t>Районные соревнования среди людей с ограниченными физическими возможностями, посвященные Международному дню инвалидов</t>
  </si>
  <si>
    <t>команды организаций и предприятий</t>
  </si>
  <si>
    <t xml:space="preserve">г. Лянтор                              </t>
  </si>
  <si>
    <t>ИЮЛЬ</t>
  </si>
  <si>
    <t>дети, посещающие летние лагеря ОУ города</t>
  </si>
  <si>
    <t>дети, посещающие летние спортивные площадки</t>
  </si>
  <si>
    <t>июль</t>
  </si>
  <si>
    <t>август</t>
  </si>
  <si>
    <t xml:space="preserve"> ОУ, организации и предприятия города</t>
  </si>
  <si>
    <t>ИТОГО:   за  АВГУСТ</t>
  </si>
  <si>
    <t>Кубок Сургутского района по футболу</t>
  </si>
  <si>
    <t>ИТОГО:   за   ИЮЛЬ</t>
  </si>
  <si>
    <t>национально-культурные объединения г. Лянтор</t>
  </si>
  <si>
    <t xml:space="preserve">Источник финансирования </t>
  </si>
  <si>
    <t>Собственные доходы учреждения.                  Сумма (руб)</t>
  </si>
  <si>
    <t>Субсидия на выполнение муниципального задания.                         Сумма (руб)</t>
  </si>
  <si>
    <t>Городской национально-культурный праздник "САБАНТУЙ"</t>
  </si>
  <si>
    <t>02 июня</t>
  </si>
  <si>
    <t>Городские соревнования" ПАПА, МАМА, Я - спортивная семья"</t>
  </si>
  <si>
    <t>Городской турнир по волейболу  среди женских команд, посвященный  8 марта</t>
  </si>
  <si>
    <t xml:space="preserve">                                                                                             </t>
  </si>
  <si>
    <t>c.п. Солнечный</t>
  </si>
  <si>
    <t>г.п. Лянтор</t>
  </si>
  <si>
    <t xml:space="preserve">Городские спортивные соревнования "Спортивная восьмёрка", посвященные Международному женскому дню </t>
  </si>
  <si>
    <t xml:space="preserve"> Национальный праздник коренных малочисленных народов Севера "День рыбака и охотника"</t>
  </si>
  <si>
    <t>День спорта "День физкультурника"  в рамках мероприятий по внедрению ВФСК "ГТО"</t>
  </si>
  <si>
    <t>Первенство г. Лянтор по гиревому спорту, посвященное Дню защитника Отечества</t>
  </si>
  <si>
    <t>ПЛАВАНИЕ</t>
  </si>
  <si>
    <t>Турнир  сборных команд г. Лянтор, посвященный памяти тренера по футболу В.Ш. Кошанова</t>
  </si>
  <si>
    <t>январь</t>
  </si>
  <si>
    <t>Директор  муниципального казенного учреждения</t>
  </si>
  <si>
    <t>07 декабря</t>
  </si>
  <si>
    <t>ПОЖАРНО-ПРИКЛАДНОЙ СПОРТ</t>
  </si>
  <si>
    <t>команды ОУ города</t>
  </si>
  <si>
    <t xml:space="preserve">Городской турнир по волейболу, посвященный  Дню Победы </t>
  </si>
  <si>
    <t>ВОЛЬНАЯ БОРЬБА</t>
  </si>
  <si>
    <t>лица с ограниченными физическими возможностями</t>
  </si>
  <si>
    <t>"Веселые старты" среди летних лагерей ОУ города, посвященные Всероссийскому Олимпийскому дню</t>
  </si>
  <si>
    <t>Городской праздник "Масленица"</t>
  </si>
  <si>
    <t>Кол-во участников</t>
  </si>
  <si>
    <t>КАЛЕНДАРНЫЙ ПЛАН</t>
  </si>
  <si>
    <t>лица пожилого возраста</t>
  </si>
  <si>
    <t>команды ДДУ</t>
  </si>
  <si>
    <t>сборные команды ОУ города</t>
  </si>
  <si>
    <t>Чемпионат г. Лянтор по классическим шахматам среди мужчин и женщин, юношей и девушек</t>
  </si>
  <si>
    <t>Открытое Первенство г. Лянтора по национальным видам спорта</t>
  </si>
  <si>
    <t>Открытое Первенство г. Сургута по вольной борьбе среди юношей, посвященное памяти первого директора СШОР "Югория" А.А. Пилоян</t>
  </si>
  <si>
    <t>Кубок Сургутского района по волейболу среди женских команд</t>
  </si>
  <si>
    <t>Кубок Сургутского района по баскетболу среди мужских команд</t>
  </si>
  <si>
    <t>День спорта "ГТО ведет к победе!" (ГТО I - IV ступень) среди летних лагерей ОУ города</t>
  </si>
  <si>
    <t>День спорта "Малые Олимпийские игры" среди детей, посещающих летние спортивные площадки</t>
  </si>
  <si>
    <t>День спорта "Бегуны и прыгуны" среди детей, посещающих летние спортивные площадки</t>
  </si>
  <si>
    <t>Спортивный праздник "Легкая атлетика - королева спорта" среди детей, посещающих летние спортивные площадки</t>
  </si>
  <si>
    <t>Спортивный праздник "Победный мяч" среди детей, посещающих летние спортивные площадки</t>
  </si>
  <si>
    <t>Веселые старты "Спортивное лето", посвященные закрытию летних спортивных площадок</t>
  </si>
  <si>
    <t>Кубок города Лянтор по быстрым шахматам, посвященный Дню защитника Отечества и Международному женскому дню 8 Марта</t>
  </si>
  <si>
    <t>Спортивные соревнования по лыжным гонкам среди национальных общественных объединений г. Лянтора</t>
  </si>
  <si>
    <t xml:space="preserve">ЛЫЖНЫЕ ГОНКИ  </t>
  </si>
  <si>
    <t>День здоровья "Спорт объединяет друзей" среди детей, посещающих летние спортивные площадки</t>
  </si>
  <si>
    <t>ДАРТС</t>
  </si>
  <si>
    <t>Мастер-класс по баскетболу</t>
  </si>
  <si>
    <t>Мастер-класс по хоккею с шайбой</t>
  </si>
  <si>
    <t>Мастер-класс по мини-футболу</t>
  </si>
  <si>
    <t>Мастер-класс по легкой атлетике</t>
  </si>
  <si>
    <t>Мастер-класс по флорболу</t>
  </si>
  <si>
    <t>Мастер-класс в рамках празднования "Дня физкультурника"</t>
  </si>
  <si>
    <t>Мастер-класс по волейболу</t>
  </si>
  <si>
    <t>Мастер-класс по национальным видам спорта</t>
  </si>
  <si>
    <t>Мастер-класс по плаванию</t>
  </si>
  <si>
    <t>Мастер-класс по шахматам</t>
  </si>
  <si>
    <t>Открытое Первенство г. Лянтор по вольной борьбе среди юношей до 18 лет</t>
  </si>
  <si>
    <t>Центра физической культуры и спорта "Юность на 2021 год</t>
  </si>
  <si>
    <t xml:space="preserve">Торжественное подведение спортивных итогов 2020 года </t>
  </si>
  <si>
    <t>Первенство г. Лянтора среди организаций и предприятий в зачет XIII комплексной Спартакиады</t>
  </si>
  <si>
    <t>Первенство  г. Лянтор по волейболу среди организаций и предприятий в зачет XIII комплексной Спартакиады</t>
  </si>
  <si>
    <t>Открытый турнир по хоккею с шайбой среди юношей 2011-2013 г.р., посвященный Дню защитника Отечества</t>
  </si>
  <si>
    <t>Открытый новогодний турнир по хоккею с шайбой среди юношей 2010-2008 г.р.</t>
  </si>
  <si>
    <t>Открытое Первенство г. Лянтора по хоккею с шайбой среди мужских команд, посвященное закрытию сезона</t>
  </si>
  <si>
    <t xml:space="preserve">Первенство г. Лянтора по шахматам среди организаций и предприятий  в зачет XIII комплексной Спартакиады </t>
  </si>
  <si>
    <t>Командное первенство г. Лянтора среди организаций и предприятий в зачет XIII комплексной Спартакиады</t>
  </si>
  <si>
    <t xml:space="preserve">Первенство г. Лянтора среди организаций и предприятий XIII комплексной Спартакиады </t>
  </si>
  <si>
    <t xml:space="preserve">Первенство г. Лянтора среди организаций и предприятий в зачет XIII комплексной Спартакиады </t>
  </si>
  <si>
    <t>Фестиваль ГТО среди семейных команд г. Лянтора</t>
  </si>
  <si>
    <t xml:space="preserve">Массовый легкоатлетический забег, посвящённый  Дню России </t>
  </si>
  <si>
    <t xml:space="preserve">"Кубок Дружбы" среди лиц с ограниченными физическими возможностями (дартс, шашки, боулинг) </t>
  </si>
  <si>
    <t>Соревнования по лыжным гонкам "МАРАФОН 2021"</t>
  </si>
  <si>
    <t>Городской турнир по вольной борьбе  по вольной борьбе среди юношей до 18 лет</t>
  </si>
  <si>
    <t>Кубок ХМАО-Югры по гиревому спорту</t>
  </si>
  <si>
    <t>Городской Фестиваль ГТО (III-VIII ступень)</t>
  </si>
  <si>
    <t>Спортивно-игровая программа для лиц пожилого возраста "Спорт без границ!"</t>
  </si>
  <si>
    <t>Праздник спорта среди летних лагерей ОУ города "Спортивный  ералаш"</t>
  </si>
  <si>
    <t>чемпионаты, первенства, кубки ХМАО - Югры</t>
  </si>
  <si>
    <t>Открытое Первенство Сургутского района по вольной борьбе среди юношей</t>
  </si>
  <si>
    <t>6 марта</t>
  </si>
  <si>
    <t>14 марта</t>
  </si>
  <si>
    <t>27 марта</t>
  </si>
  <si>
    <t>03 апреля</t>
  </si>
  <si>
    <t>23 мая</t>
  </si>
  <si>
    <t xml:space="preserve">Открытое первенство г. Лянтора по хоккею с шайбой среди юношей 2009-2011 г.р. </t>
  </si>
  <si>
    <t>Чемпионат Сургутского района по хоккею с шайбой среди юношей 2009-2011 г.р.</t>
  </si>
  <si>
    <t>Мастер-класс по лыжным гонкам</t>
  </si>
  <si>
    <t>Турнир по хоккею с шайбой "Зимние каникулы" среди юношей 2009-2011 г.р.</t>
  </si>
  <si>
    <t>Новогодний турнир по волейболу "Летающий мяч" среди мальчиков и девочек</t>
  </si>
  <si>
    <t>Рождественский турнир по быстрым шахматам</t>
  </si>
  <si>
    <t>Турнир по мини-футболу среди юношей 2009-2010 г.р. на "призы Деда Мороза"</t>
  </si>
  <si>
    <t>Спортивно-игровое мероприятие для детей с ограниченными физическими возможностями "Я могу!"</t>
  </si>
  <si>
    <t>Шахматно-шашечный турнир "Дебют" среди лиц пожилого возраста</t>
  </si>
  <si>
    <t>Личный турнир "Дартс - спорт для метких" среди лиц пожилого возраста</t>
  </si>
  <si>
    <t>Декада спорта и здоровья:</t>
  </si>
  <si>
    <t>Спортивно-массовое мероприятие "Рекорд Победы", посвященное 76-й годовщине Победы в Великой Отечественной войне</t>
  </si>
  <si>
    <t>на 2021 год</t>
  </si>
  <si>
    <t>_______________________ А.А. Брычук</t>
  </si>
  <si>
    <t xml:space="preserve">День спорта "Какие наши годы!", посвященный Дню пожилых людей </t>
  </si>
  <si>
    <t>Стрит-баскетбол в зачет XXI Спартакиады среди ветеранов спорта (мужчины)</t>
  </si>
  <si>
    <t>Первенство Сургутского района по полиатлону в зачет XXХ комплексной Спартакиады  городских и сельских поселений</t>
  </si>
  <si>
    <t>Первенство Сургутского района по баскетболу, в зачет XXХ Спартакиады  городских и сельских поселений (женщины)</t>
  </si>
  <si>
    <t xml:space="preserve">Первенство Сургутского района по мини-футболу в зачет XXI комплексной Спартакиады ветеранов спорта </t>
  </si>
  <si>
    <t>Первенство Сургутского района по лыжным гонкам в зачет XXХ Спартакиады городских и сельских поселений</t>
  </si>
  <si>
    <t>Первенство Сургутского района по лыжным гонкам в зачет  XXI Спартакиады ветеранов спорта</t>
  </si>
  <si>
    <t>XVIII  комплексная Спартакиада Сургутского района среди лиц с ограниченными физическими возможностями (настольный теннис, плавание, пауэрлифтинг) I этап</t>
  </si>
  <si>
    <t>XIV Спартакиада Сургутского района среди семейных команд "Папа, Мама, Я - дружная спортивная семья"</t>
  </si>
  <si>
    <t>Первенство Сургутского района по волейболу в зачет XХХ  Спартакиады городских и сельских поселений (женщины)</t>
  </si>
  <si>
    <t>Первенство  Сургутского района по легкой атлетике, в зачет XXХ комплексной Спартакиады  городских сельских поселений</t>
  </si>
  <si>
    <t>Первенство Сургутского района в зачет XXХ комплексной Спартакиады  городских и сельских поселений</t>
  </si>
  <si>
    <t>XVIII комплексная спартакиада Сургутского района, среди лиц с ограниченными физическими возможностями (легкая атлетика) II этап</t>
  </si>
  <si>
    <t>Первенство Сургутского района по мини-футболу, в зачет XXХ Спартакиады городских и сельских поселений</t>
  </si>
  <si>
    <t>Первенство Сургутского района по национальным видам спорта, в зачет XXХ Спартакиады  городских и сельских поселений</t>
  </si>
  <si>
    <t>Первенство  Сургутского района по гиревому спорту, в зачет XXХ комплексной Спартакиады городских сельских поселений</t>
  </si>
  <si>
    <t>Первенство Сургутского района по шахматам, в зачет XXХ Спартакиады  городских и сельских поселений</t>
  </si>
  <si>
    <t>Первенство Сургутского района по шахматам в зачет XХI комплексной Спартакиады ветеранов спорта</t>
  </si>
  <si>
    <t>Первенство Сургутского района по волейболу, в зачет XXI Спартакиады  ветеранов спорта (мужчины)</t>
  </si>
  <si>
    <t>Первенство Сургутского района по волейболу, в зачет XXI комплексной  Спартакиады ветеранов спорта (женщины)</t>
  </si>
  <si>
    <t>Первенство Сургутского района по настольному теннису, в зачет XXХ Спартакиады городских и сельских поселений</t>
  </si>
  <si>
    <t>Первенство Сургутского района по настольному теннису, в зачет XXI комплексной Спартакиады  ветеранов спорта</t>
  </si>
  <si>
    <t>Первенство Сургутского района по пулевой стрельбе, в зачет XXI комплексной Спартакиады ветеранов спорта</t>
  </si>
  <si>
    <t>Первенство Сургутского района по пулевой стрельбе, в зачет XXХ Спартакиады городских и сельских поселений</t>
  </si>
  <si>
    <t>Первенство Сургутского района по баскетболу, в зачет XXX Спартакиады среди городских и сельских поселений (мужчины)</t>
  </si>
  <si>
    <t>День здоровья "ГТО шагает в детский сад!" среди ДДУ, посвященный 90-летию со дня образования города Лянтора</t>
  </si>
  <si>
    <t>Городской турнир по мини-футболу среди юношей в зачет Спартакиады обучающихся общеобразовательных школ, посвященной 90-летию со дня образования города Лянтора</t>
  </si>
  <si>
    <t>Чемпионат г. Лянтор по ППС в зачет Спартакиады обучающихся общеобразовательных школ, посвященной 90-летию со дня образования города Лянтора</t>
  </si>
  <si>
    <t>Первенство г. Лянтор по баскетболу в зачет Спартакиады обучающихся общеобразовательных школ, посвященной 90-летию со дня образования города Лянтора</t>
  </si>
  <si>
    <t xml:space="preserve">Кубок Главы г. Лянтор по футболу, посвященный 90-летию со дня образования города Лянтора </t>
  </si>
  <si>
    <t>Первенство г. Лянтор по волейболу в зачет Спартакиады обучающихся общеобразовательных школ, посвященной 90-летию со дня образования города Лянтора</t>
  </si>
  <si>
    <t>Первенство г. Лянтор по классическим шахматам в зачет Спартакиады обучающихся общеобразовательных школ, посвященной 90-летию со дня образования города Лянтор</t>
  </si>
  <si>
    <t>Открытый турнир по плаванию среди мальчиков и девочек 2008-2013 г.р., в рамках  профилактики потребления наркотических средств, психотропных веществ, формирования здорового образа жизни</t>
  </si>
  <si>
    <t>Первенство г. Лянтор по легкой атлетике среди мальчиков и девочек, юношей и девушек, в рамках  профилактики потребления наркотических средств, психотропных веществ, формирования здорового образа жизни</t>
  </si>
  <si>
    <t>Городской турнир по мини-футболу среди юношей 2005-2007 г.р., посвященный началу учебного года, в рамках  профилактики потребления наркотических средств, психотропных веществ, формирования здорового образа жизни.</t>
  </si>
  <si>
    <t>Легкоатлетический забег "Кросс лыжника" среди юношей и девушек, в рамках  профилактики потребления наркотических средств, психотропных веществ, формирования здорового образа жизни</t>
  </si>
  <si>
    <t>Мастер-класс по вольной борьбе, в рамках  профилактики потребления наркотических средств, психотропных веществ, формирования здорового образа жизни</t>
  </si>
  <si>
    <t>Мастер-класс по пожарно-прикладному спорту, в рамках  профилактики потребления наркотических средств, психотропных веществ, формирования здорового образа жизни</t>
  </si>
  <si>
    <t>Мастер-класс по гиревому спорту, в рамках  профилактики потребления наркотических средств, психотропных веществ, формирования здорового образа жизни</t>
  </si>
  <si>
    <t>Первенство Сургутского района по волейболу, в зачет XXХ Спартакиады  городских и сельских поселений (мужчины)</t>
  </si>
  <si>
    <t>Фестиваль ВФСК "ГТО" среди трудящихся Сургутского района, посвященный 90-летию создания ВФСК "ГТО"</t>
  </si>
  <si>
    <t>"ПАПА, МАМА, Я - ДРУЖНАЯ СПОРТИВНАЯ СЕМЬЯ"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</si>
</sst>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 Cyr"/>
      <family val="0"/>
    </font>
    <font>
      <b/>
      <i/>
      <sz val="16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4"/>
      <name val="Arial Cyr"/>
      <family val="0"/>
    </font>
    <font>
      <sz val="9"/>
      <name val="Arial Cyr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 Cyr"/>
      <family val="0"/>
    </font>
    <font>
      <sz val="7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2" fontId="16" fillId="33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2" fontId="16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12" fillId="33" borderId="16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1" fontId="13" fillId="33" borderId="16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1" fontId="12" fillId="33" borderId="16" xfId="0" applyNumberFormat="1" applyFont="1" applyFill="1" applyBorder="1" applyAlignment="1">
      <alignment horizontal="center" vertical="center" wrapText="1"/>
    </xf>
    <xf numFmtId="1" fontId="12" fillId="33" borderId="17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9" fontId="4" fillId="33" borderId="10" xfId="60" applyFont="1" applyFill="1" applyBorder="1" applyAlignment="1">
      <alignment horizontal="left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left" vertical="center" wrapText="1"/>
    </xf>
    <xf numFmtId="1" fontId="4" fillId="33" borderId="17" xfId="0" applyNumberFormat="1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4" fontId="0" fillId="33" borderId="16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79" fontId="0" fillId="33" borderId="12" xfId="60" applyFont="1" applyFill="1" applyBorder="1" applyAlignment="1">
      <alignment horizontal="center"/>
    </xf>
    <xf numFmtId="179" fontId="0" fillId="33" borderId="13" xfId="60" applyFont="1" applyFill="1" applyBorder="1" applyAlignment="1">
      <alignment horizontal="center"/>
    </xf>
    <xf numFmtId="179" fontId="0" fillId="33" borderId="15" xfId="60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4" sqref="A14:N14"/>
    </sheetView>
  </sheetViews>
  <sheetFormatPr defaultColWidth="9.00390625" defaultRowHeight="12.75"/>
  <cols>
    <col min="8" max="8" width="13.375" style="0" customWidth="1"/>
  </cols>
  <sheetData>
    <row r="1" spans="1:13" ht="14.25">
      <c r="A1" s="1" t="s">
        <v>33</v>
      </c>
      <c r="B1" s="1"/>
      <c r="C1" s="1"/>
      <c r="D1" s="1"/>
      <c r="E1" s="1"/>
      <c r="F1" s="1"/>
      <c r="G1" s="1"/>
      <c r="H1" s="1"/>
      <c r="I1" s="1" t="s">
        <v>34</v>
      </c>
      <c r="J1" s="1"/>
      <c r="K1" s="1"/>
      <c r="L1" s="1"/>
      <c r="M1" s="1"/>
    </row>
    <row r="2" spans="1:13" ht="14.25">
      <c r="A2" s="1" t="s">
        <v>136</v>
      </c>
      <c r="B2" s="1"/>
      <c r="C2" s="1"/>
      <c r="D2" s="1"/>
      <c r="E2" s="1"/>
      <c r="F2" s="1"/>
      <c r="G2" s="1"/>
      <c r="H2" s="1"/>
      <c r="I2" s="1" t="s">
        <v>68</v>
      </c>
      <c r="J2" s="1"/>
      <c r="K2" s="1"/>
      <c r="L2" s="1"/>
      <c r="M2" s="1"/>
    </row>
    <row r="3" spans="1:13" ht="14.25">
      <c r="A3" s="1" t="s">
        <v>72</v>
      </c>
      <c r="B3" s="1"/>
      <c r="C3" s="1"/>
      <c r="D3" s="1"/>
      <c r="E3" s="1"/>
      <c r="F3" s="1"/>
      <c r="G3" s="1"/>
      <c r="H3" s="1"/>
      <c r="I3" s="1" t="s">
        <v>74</v>
      </c>
      <c r="J3" s="1"/>
      <c r="K3" s="1"/>
      <c r="L3" s="1"/>
      <c r="M3" s="1"/>
    </row>
    <row r="5" spans="1:9" ht="14.25">
      <c r="A5" s="1" t="s">
        <v>217</v>
      </c>
      <c r="I5" s="1" t="s">
        <v>75</v>
      </c>
    </row>
    <row r="7" spans="1:9" ht="14.25">
      <c r="A7" s="1" t="s">
        <v>35</v>
      </c>
      <c r="I7" s="1" t="s">
        <v>35</v>
      </c>
    </row>
    <row r="12" spans="7:8" ht="18">
      <c r="G12" s="60"/>
      <c r="H12" s="60"/>
    </row>
    <row r="14" spans="1:14" ht="20.25">
      <c r="A14" s="59" t="s">
        <v>146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6" spans="1:14" ht="20.25">
      <c r="A16" s="59" t="s">
        <v>42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8" spans="1:14" ht="18.75">
      <c r="A18" s="61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20" spans="1:14" ht="20.25">
      <c r="A20" s="59" t="s">
        <v>73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</row>
    <row r="22" spans="1:14" ht="2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4" spans="1:14" ht="20.25">
      <c r="A24" s="59" t="s">
        <v>216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</sheetData>
  <sheetProtection/>
  <mergeCells count="7">
    <mergeCell ref="A24:N24"/>
    <mergeCell ref="G12:H12"/>
    <mergeCell ref="A14:N14"/>
    <mergeCell ref="A16:N16"/>
    <mergeCell ref="A18:N18"/>
    <mergeCell ref="A20:N20"/>
    <mergeCell ref="A22:N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5"/>
  <sheetViews>
    <sheetView zoomScalePageLayoutView="0" workbookViewId="0" topLeftCell="A1">
      <selection activeCell="B259" sqref="B259"/>
    </sheetView>
  </sheetViews>
  <sheetFormatPr defaultColWidth="9.00390625" defaultRowHeight="19.5" customHeight="1"/>
  <cols>
    <col min="1" max="1" width="5.125" style="15" customWidth="1"/>
    <col min="2" max="2" width="59.625" style="15" customWidth="1"/>
    <col min="3" max="3" width="15.00390625" style="15" customWidth="1"/>
    <col min="4" max="4" width="21.75390625" style="18" customWidth="1"/>
    <col min="5" max="5" width="6.25390625" style="15" customWidth="1"/>
    <col min="6" max="6" width="11.125" style="15" customWidth="1"/>
    <col min="7" max="7" width="9.625" style="15" customWidth="1"/>
    <col min="8" max="8" width="9.375" style="15" customWidth="1"/>
    <col min="9" max="9" width="9.125" style="15" customWidth="1"/>
    <col min="10" max="10" width="8.625" style="15" customWidth="1"/>
    <col min="11" max="11" width="7.375" style="15" customWidth="1"/>
    <col min="12" max="16384" width="9.125" style="15" customWidth="1"/>
  </cols>
  <sheetData>
    <row r="1" spans="1:11" ht="12.75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2.75">
      <c r="A2" s="129" t="s">
        <v>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2.75">
      <c r="A3" s="134" t="s">
        <v>177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s="16" customFormat="1" ht="15.75" customHeight="1">
      <c r="A4" s="64" t="s">
        <v>0</v>
      </c>
      <c r="B4" s="64" t="s">
        <v>92</v>
      </c>
      <c r="C4" s="68" t="s">
        <v>93</v>
      </c>
      <c r="D4" s="72" t="s">
        <v>94</v>
      </c>
      <c r="E4" s="70" t="s">
        <v>103</v>
      </c>
      <c r="F4" s="68" t="s">
        <v>95</v>
      </c>
      <c r="G4" s="109" t="s">
        <v>119</v>
      </c>
      <c r="H4" s="110"/>
      <c r="I4" s="110"/>
      <c r="J4" s="111"/>
      <c r="K4" s="70" t="s">
        <v>145</v>
      </c>
    </row>
    <row r="5" spans="1:11" s="16" customFormat="1" ht="34.5" customHeight="1">
      <c r="A5" s="65"/>
      <c r="B5" s="65"/>
      <c r="C5" s="69"/>
      <c r="D5" s="73"/>
      <c r="E5" s="71"/>
      <c r="F5" s="69"/>
      <c r="G5" s="168" t="s">
        <v>121</v>
      </c>
      <c r="H5" s="169"/>
      <c r="I5" s="168" t="s">
        <v>120</v>
      </c>
      <c r="J5" s="169"/>
      <c r="K5" s="71"/>
    </row>
    <row r="6" spans="1:11" ht="15" customHeight="1">
      <c r="A6" s="79" t="s">
        <v>44</v>
      </c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1" ht="14.25" customHeight="1">
      <c r="A7" s="79" t="s">
        <v>45</v>
      </c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1" ht="21" customHeight="1">
      <c r="A8" s="64">
        <v>1</v>
      </c>
      <c r="B8" s="56" t="s">
        <v>214</v>
      </c>
      <c r="C8" s="68" t="s">
        <v>108</v>
      </c>
      <c r="D8" s="112" t="s">
        <v>29</v>
      </c>
      <c r="E8" s="112">
        <v>3</v>
      </c>
      <c r="F8" s="64" t="s">
        <v>135</v>
      </c>
      <c r="G8" s="57"/>
      <c r="H8" s="55"/>
      <c r="I8" s="55"/>
      <c r="J8" s="54"/>
      <c r="K8" s="58"/>
    </row>
    <row r="9" spans="1:11" ht="17.25" customHeight="1">
      <c r="A9" s="126"/>
      <c r="B9" s="66" t="s">
        <v>206</v>
      </c>
      <c r="C9" s="164"/>
      <c r="D9" s="163"/>
      <c r="E9" s="163"/>
      <c r="F9" s="126"/>
      <c r="G9" s="78"/>
      <c r="H9" s="78"/>
      <c r="I9" s="78"/>
      <c r="J9" s="78"/>
      <c r="K9" s="78">
        <v>40</v>
      </c>
    </row>
    <row r="10" spans="1:11" ht="6.75" customHeight="1">
      <c r="A10" s="126"/>
      <c r="B10" s="67"/>
      <c r="C10" s="164"/>
      <c r="D10" s="163"/>
      <c r="E10" s="163"/>
      <c r="F10" s="126"/>
      <c r="G10" s="78"/>
      <c r="H10" s="78"/>
      <c r="I10" s="78"/>
      <c r="J10" s="78"/>
      <c r="K10" s="78"/>
    </row>
    <row r="11" spans="1:11" ht="12.75" customHeight="1">
      <c r="A11" s="126"/>
      <c r="B11" s="66" t="s">
        <v>207</v>
      </c>
      <c r="C11" s="164"/>
      <c r="D11" s="163"/>
      <c r="E11" s="163"/>
      <c r="F11" s="126"/>
      <c r="G11" s="62"/>
      <c r="H11" s="62">
        <v>1650</v>
      </c>
      <c r="I11" s="62"/>
      <c r="J11" s="62"/>
      <c r="K11" s="64">
        <v>50</v>
      </c>
    </row>
    <row r="12" spans="1:11" ht="15" customHeight="1">
      <c r="A12" s="126"/>
      <c r="B12" s="67"/>
      <c r="C12" s="164"/>
      <c r="D12" s="163"/>
      <c r="E12" s="163"/>
      <c r="F12" s="126"/>
      <c r="G12" s="63"/>
      <c r="H12" s="63"/>
      <c r="I12" s="63"/>
      <c r="J12" s="63"/>
      <c r="K12" s="65"/>
    </row>
    <row r="13" spans="1:11" ht="15" customHeight="1">
      <c r="A13" s="126"/>
      <c r="B13" s="66" t="s">
        <v>208</v>
      </c>
      <c r="C13" s="164"/>
      <c r="D13" s="163"/>
      <c r="E13" s="163"/>
      <c r="F13" s="126"/>
      <c r="G13" s="62"/>
      <c r="H13" s="62">
        <v>3200</v>
      </c>
      <c r="I13" s="62"/>
      <c r="J13" s="62"/>
      <c r="K13" s="64">
        <v>60</v>
      </c>
    </row>
    <row r="14" spans="1:11" ht="10.5" customHeight="1">
      <c r="A14" s="126"/>
      <c r="B14" s="67"/>
      <c r="C14" s="164"/>
      <c r="D14" s="163"/>
      <c r="E14" s="163"/>
      <c r="F14" s="126"/>
      <c r="G14" s="63"/>
      <c r="H14" s="63"/>
      <c r="I14" s="63"/>
      <c r="J14" s="63"/>
      <c r="K14" s="65"/>
    </row>
    <row r="15" spans="1:11" ht="9.75" customHeight="1">
      <c r="A15" s="126"/>
      <c r="B15" s="66" t="s">
        <v>209</v>
      </c>
      <c r="C15" s="164"/>
      <c r="D15" s="163"/>
      <c r="E15" s="163"/>
      <c r="F15" s="126"/>
      <c r="G15" s="62"/>
      <c r="H15" s="62">
        <v>600</v>
      </c>
      <c r="I15" s="62"/>
      <c r="J15" s="62"/>
      <c r="K15" s="64">
        <v>40</v>
      </c>
    </row>
    <row r="16" spans="1:11" ht="9.75" customHeight="1">
      <c r="A16" s="126"/>
      <c r="B16" s="67"/>
      <c r="C16" s="164"/>
      <c r="D16" s="163"/>
      <c r="E16" s="163"/>
      <c r="F16" s="126"/>
      <c r="G16" s="63"/>
      <c r="H16" s="63"/>
      <c r="I16" s="63"/>
      <c r="J16" s="63"/>
      <c r="K16" s="65"/>
    </row>
    <row r="17" spans="1:11" ht="12.75" customHeight="1">
      <c r="A17" s="126"/>
      <c r="B17" s="85" t="s">
        <v>210</v>
      </c>
      <c r="C17" s="164"/>
      <c r="D17" s="163"/>
      <c r="E17" s="163"/>
      <c r="F17" s="126"/>
      <c r="G17" s="62"/>
      <c r="H17" s="62">
        <v>1200</v>
      </c>
      <c r="I17" s="62"/>
      <c r="J17" s="62"/>
      <c r="K17" s="64">
        <v>60</v>
      </c>
    </row>
    <row r="18" spans="1:11" ht="15" customHeight="1">
      <c r="A18" s="65"/>
      <c r="B18" s="85"/>
      <c r="C18" s="69"/>
      <c r="D18" s="113"/>
      <c r="E18" s="113"/>
      <c r="F18" s="65"/>
      <c r="G18" s="63"/>
      <c r="H18" s="63"/>
      <c r="I18" s="63"/>
      <c r="J18" s="63"/>
      <c r="K18" s="65"/>
    </row>
    <row r="19" spans="1:11" s="17" customFormat="1" ht="14.25" customHeight="1">
      <c r="A19" s="120" t="s">
        <v>20</v>
      </c>
      <c r="B19" s="121"/>
      <c r="C19" s="121"/>
      <c r="D19" s="121"/>
      <c r="E19" s="121"/>
      <c r="F19" s="122"/>
      <c r="G19" s="34">
        <f>SUM(G8:G18)</f>
        <v>0</v>
      </c>
      <c r="H19" s="34">
        <f>SUM(H8:H18)</f>
        <v>6650</v>
      </c>
      <c r="I19" s="34">
        <f>SUM(I8:I18)</f>
        <v>0</v>
      </c>
      <c r="J19" s="34">
        <f>SUM(J8:J18)</f>
        <v>0</v>
      </c>
      <c r="K19" s="38">
        <f>K8+K9+K11+K13+K15+K17</f>
        <v>250</v>
      </c>
    </row>
    <row r="20" spans="1:11" ht="15" customHeight="1">
      <c r="A20" s="79" t="s">
        <v>47</v>
      </c>
      <c r="B20" s="80"/>
      <c r="C20" s="80"/>
      <c r="D20" s="80"/>
      <c r="E20" s="80"/>
      <c r="F20" s="80"/>
      <c r="G20" s="80"/>
      <c r="H20" s="80"/>
      <c r="I20" s="80"/>
      <c r="J20" s="80"/>
      <c r="K20" s="81"/>
    </row>
    <row r="21" spans="1:11" ht="13.5" customHeight="1">
      <c r="A21" s="123" t="s">
        <v>45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5"/>
    </row>
    <row r="22" spans="1:11" ht="13.5" customHeight="1">
      <c r="A22" s="94">
        <v>2</v>
      </c>
      <c r="B22" s="152" t="s">
        <v>212</v>
      </c>
      <c r="C22" s="94" t="s">
        <v>19</v>
      </c>
      <c r="D22" s="156" t="s">
        <v>147</v>
      </c>
      <c r="E22" s="156">
        <v>3</v>
      </c>
      <c r="F22" s="94" t="s">
        <v>7</v>
      </c>
      <c r="G22" s="142">
        <v>6000</v>
      </c>
      <c r="H22" s="142">
        <v>600</v>
      </c>
      <c r="I22" s="94"/>
      <c r="J22" s="94"/>
      <c r="K22" s="94">
        <v>30</v>
      </c>
    </row>
    <row r="23" spans="1:11" ht="18" customHeight="1">
      <c r="A23" s="94"/>
      <c r="B23" s="153"/>
      <c r="C23" s="94"/>
      <c r="D23" s="156"/>
      <c r="E23" s="156"/>
      <c r="F23" s="94"/>
      <c r="G23" s="142"/>
      <c r="H23" s="142"/>
      <c r="I23" s="94"/>
      <c r="J23" s="94"/>
      <c r="K23" s="94"/>
    </row>
    <row r="24" spans="1:11" ht="13.5" customHeight="1">
      <c r="A24" s="94">
        <v>3</v>
      </c>
      <c r="B24" s="152" t="s">
        <v>175</v>
      </c>
      <c r="C24" s="94" t="s">
        <v>19</v>
      </c>
      <c r="D24" s="156" t="s">
        <v>29</v>
      </c>
      <c r="E24" s="156">
        <v>3</v>
      </c>
      <c r="F24" s="157" t="s">
        <v>7</v>
      </c>
      <c r="G24" s="91"/>
      <c r="H24" s="142"/>
      <c r="I24" s="142"/>
      <c r="J24" s="91"/>
      <c r="K24" s="78">
        <v>35</v>
      </c>
    </row>
    <row r="25" spans="1:11" ht="13.5" customHeight="1">
      <c r="A25" s="94"/>
      <c r="B25" s="153"/>
      <c r="C25" s="94"/>
      <c r="D25" s="156"/>
      <c r="E25" s="156"/>
      <c r="F25" s="157"/>
      <c r="G25" s="91"/>
      <c r="H25" s="142"/>
      <c r="I25" s="142"/>
      <c r="J25" s="91"/>
      <c r="K25" s="78"/>
    </row>
    <row r="26" spans="1:11" ht="13.5" customHeight="1">
      <c r="A26" s="123" t="s">
        <v>102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5"/>
    </row>
    <row r="27" spans="1:11" ht="13.5" customHeight="1">
      <c r="A27" s="94">
        <v>4</v>
      </c>
      <c r="B27" s="152" t="s">
        <v>188</v>
      </c>
      <c r="C27" s="94" t="s">
        <v>19</v>
      </c>
      <c r="D27" s="156" t="s">
        <v>90</v>
      </c>
      <c r="E27" s="156">
        <v>5</v>
      </c>
      <c r="F27" s="157" t="s">
        <v>7</v>
      </c>
      <c r="G27" s="91"/>
      <c r="H27" s="142">
        <v>3950</v>
      </c>
      <c r="I27" s="142"/>
      <c r="J27" s="91"/>
      <c r="K27" s="78">
        <v>40</v>
      </c>
    </row>
    <row r="28" spans="1:11" ht="13.5" customHeight="1">
      <c r="A28" s="94"/>
      <c r="B28" s="153"/>
      <c r="C28" s="94"/>
      <c r="D28" s="156"/>
      <c r="E28" s="156"/>
      <c r="F28" s="157"/>
      <c r="G28" s="91"/>
      <c r="H28" s="142"/>
      <c r="I28" s="142"/>
      <c r="J28" s="91"/>
      <c r="K28" s="78"/>
    </row>
    <row r="29" spans="1:11" ht="14.25" customHeight="1">
      <c r="A29" s="79" t="s">
        <v>85</v>
      </c>
      <c r="B29" s="80"/>
      <c r="C29" s="80"/>
      <c r="D29" s="80"/>
      <c r="E29" s="80"/>
      <c r="F29" s="80"/>
      <c r="G29" s="80"/>
      <c r="H29" s="80"/>
      <c r="I29" s="80"/>
      <c r="J29" s="80"/>
      <c r="K29" s="81"/>
    </row>
    <row r="30" spans="1:11" ht="15" customHeight="1">
      <c r="A30" s="77">
        <v>5</v>
      </c>
      <c r="B30" s="66" t="s">
        <v>161</v>
      </c>
      <c r="C30" s="77" t="s">
        <v>19</v>
      </c>
      <c r="D30" s="70" t="s">
        <v>87</v>
      </c>
      <c r="E30" s="72">
        <v>2</v>
      </c>
      <c r="F30" s="64" t="s">
        <v>7</v>
      </c>
      <c r="G30" s="62">
        <v>4500</v>
      </c>
      <c r="H30" s="137">
        <v>600</v>
      </c>
      <c r="I30" s="137"/>
      <c r="J30" s="62"/>
      <c r="K30" s="64">
        <v>40</v>
      </c>
    </row>
    <row r="31" spans="1:11" ht="13.5" customHeight="1">
      <c r="A31" s="77"/>
      <c r="B31" s="154"/>
      <c r="C31" s="77"/>
      <c r="D31" s="71"/>
      <c r="E31" s="73"/>
      <c r="F31" s="65"/>
      <c r="G31" s="63"/>
      <c r="H31" s="138"/>
      <c r="I31" s="138"/>
      <c r="J31" s="63"/>
      <c r="K31" s="65"/>
    </row>
    <row r="32" spans="1:11" ht="12.75">
      <c r="A32" s="82" t="s">
        <v>46</v>
      </c>
      <c r="B32" s="83"/>
      <c r="C32" s="83"/>
      <c r="D32" s="83"/>
      <c r="E32" s="83"/>
      <c r="F32" s="83"/>
      <c r="G32" s="83"/>
      <c r="H32" s="83"/>
      <c r="I32" s="83"/>
      <c r="J32" s="83"/>
      <c r="K32" s="84"/>
    </row>
    <row r="33" spans="1:11" s="17" customFormat="1" ht="12.75" customHeight="1">
      <c r="A33" s="94">
        <v>6</v>
      </c>
      <c r="B33" s="155" t="s">
        <v>179</v>
      </c>
      <c r="C33" s="94" t="s">
        <v>19</v>
      </c>
      <c r="D33" s="127" t="s">
        <v>48</v>
      </c>
      <c r="E33" s="130">
        <v>2</v>
      </c>
      <c r="F33" s="132" t="s">
        <v>7</v>
      </c>
      <c r="G33" s="62">
        <v>3000</v>
      </c>
      <c r="H33" s="74">
        <v>3450</v>
      </c>
      <c r="I33" s="74"/>
      <c r="J33" s="62"/>
      <c r="K33" s="64">
        <v>80</v>
      </c>
    </row>
    <row r="34" spans="1:11" s="17" customFormat="1" ht="12.75" customHeight="1">
      <c r="A34" s="94"/>
      <c r="B34" s="155"/>
      <c r="C34" s="94"/>
      <c r="D34" s="128"/>
      <c r="E34" s="131"/>
      <c r="F34" s="133"/>
      <c r="G34" s="63"/>
      <c r="H34" s="75"/>
      <c r="I34" s="75"/>
      <c r="J34" s="63"/>
      <c r="K34" s="65"/>
    </row>
    <row r="35" spans="1:11" s="17" customFormat="1" ht="13.5" customHeight="1">
      <c r="A35" s="123" t="s">
        <v>50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</row>
    <row r="36" spans="1:11" s="17" customFormat="1" ht="12.75" customHeight="1">
      <c r="A36" s="92">
        <v>7</v>
      </c>
      <c r="B36" s="152" t="s">
        <v>104</v>
      </c>
      <c r="C36" s="92" t="s">
        <v>19</v>
      </c>
      <c r="D36" s="127" t="s">
        <v>32</v>
      </c>
      <c r="E36" s="130">
        <v>2</v>
      </c>
      <c r="F36" s="132" t="s">
        <v>7</v>
      </c>
      <c r="G36" s="62">
        <v>12000</v>
      </c>
      <c r="H36" s="74">
        <v>150</v>
      </c>
      <c r="I36" s="74"/>
      <c r="J36" s="62"/>
      <c r="K36" s="64">
        <v>60</v>
      </c>
    </row>
    <row r="37" spans="1:11" s="17" customFormat="1" ht="15" customHeight="1">
      <c r="A37" s="93"/>
      <c r="B37" s="153"/>
      <c r="C37" s="93"/>
      <c r="D37" s="128"/>
      <c r="E37" s="131"/>
      <c r="F37" s="133"/>
      <c r="G37" s="63"/>
      <c r="H37" s="75"/>
      <c r="I37" s="75"/>
      <c r="J37" s="63"/>
      <c r="K37" s="65"/>
    </row>
    <row r="38" spans="1:11" s="17" customFormat="1" ht="12" customHeight="1">
      <c r="A38" s="123" t="s">
        <v>65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5"/>
    </row>
    <row r="39" spans="1:11" s="17" customFormat="1" ht="16.5" customHeight="1">
      <c r="A39" s="92">
        <v>8</v>
      </c>
      <c r="B39" s="152" t="s">
        <v>181</v>
      </c>
      <c r="C39" s="92" t="s">
        <v>19</v>
      </c>
      <c r="D39" s="127" t="s">
        <v>32</v>
      </c>
      <c r="E39" s="130">
        <v>2</v>
      </c>
      <c r="F39" s="132" t="s">
        <v>7</v>
      </c>
      <c r="G39" s="62"/>
      <c r="H39" s="62">
        <v>9750</v>
      </c>
      <c r="I39" s="74"/>
      <c r="J39" s="74"/>
      <c r="K39" s="64">
        <v>60</v>
      </c>
    </row>
    <row r="40" spans="1:11" s="17" customFormat="1" ht="9.75" customHeight="1">
      <c r="A40" s="93"/>
      <c r="B40" s="153"/>
      <c r="C40" s="93"/>
      <c r="D40" s="128"/>
      <c r="E40" s="131"/>
      <c r="F40" s="133"/>
      <c r="G40" s="63"/>
      <c r="H40" s="63"/>
      <c r="I40" s="75"/>
      <c r="J40" s="75"/>
      <c r="K40" s="65"/>
    </row>
    <row r="41" spans="1:11" ht="12.75">
      <c r="A41" s="82" t="s">
        <v>70</v>
      </c>
      <c r="B41" s="83"/>
      <c r="C41" s="83"/>
      <c r="D41" s="83"/>
      <c r="E41" s="83"/>
      <c r="F41" s="83"/>
      <c r="G41" s="83"/>
      <c r="H41" s="83"/>
      <c r="I41" s="83"/>
      <c r="J41" s="83"/>
      <c r="K41" s="84"/>
    </row>
    <row r="42" spans="1:11" s="17" customFormat="1" ht="12.75" customHeight="1">
      <c r="A42" s="94">
        <v>9</v>
      </c>
      <c r="B42" s="155" t="s">
        <v>132</v>
      </c>
      <c r="C42" s="94" t="s">
        <v>19</v>
      </c>
      <c r="D42" s="127" t="s">
        <v>32</v>
      </c>
      <c r="E42" s="130">
        <v>2</v>
      </c>
      <c r="F42" s="132" t="s">
        <v>7</v>
      </c>
      <c r="G42" s="62">
        <v>9000</v>
      </c>
      <c r="H42" s="74">
        <v>900</v>
      </c>
      <c r="I42" s="74"/>
      <c r="J42" s="62"/>
      <c r="K42" s="78">
        <v>40</v>
      </c>
    </row>
    <row r="43" spans="1:11" s="17" customFormat="1" ht="14.25" customHeight="1">
      <c r="A43" s="94"/>
      <c r="B43" s="155"/>
      <c r="C43" s="94"/>
      <c r="D43" s="128"/>
      <c r="E43" s="131"/>
      <c r="F43" s="133"/>
      <c r="G43" s="63"/>
      <c r="H43" s="75"/>
      <c r="I43" s="75"/>
      <c r="J43" s="63"/>
      <c r="K43" s="78"/>
    </row>
    <row r="44" spans="1:11" ht="13.5" customHeight="1">
      <c r="A44" s="120" t="s">
        <v>11</v>
      </c>
      <c r="B44" s="121"/>
      <c r="C44" s="121"/>
      <c r="D44" s="121"/>
      <c r="E44" s="121"/>
      <c r="F44" s="122"/>
      <c r="G44" s="34">
        <f>G22+G24+G27+G30+G33+G36+G39+G42</f>
        <v>34500</v>
      </c>
      <c r="H44" s="34">
        <f>H22+H24+H27+H30+H33+H36+H39+H42</f>
        <v>19400</v>
      </c>
      <c r="I44" s="34">
        <f>I22+I24+I27+I30+I33+I36+I39+I42</f>
        <v>0</v>
      </c>
      <c r="J44" s="34">
        <f>J22+J24+J27+J30+J33+J36+J39+J42</f>
        <v>0</v>
      </c>
      <c r="K44" s="40">
        <f>K22+K24+K27+K30+K33+K36+K39+K42</f>
        <v>385</v>
      </c>
    </row>
    <row r="45" spans="1:11" ht="13.5" customHeight="1">
      <c r="A45" s="79" t="s">
        <v>51</v>
      </c>
      <c r="B45" s="80"/>
      <c r="C45" s="80"/>
      <c r="D45" s="80"/>
      <c r="E45" s="80"/>
      <c r="F45" s="80"/>
      <c r="G45" s="80"/>
      <c r="H45" s="80"/>
      <c r="I45" s="80"/>
      <c r="J45" s="80"/>
      <c r="K45" s="81"/>
    </row>
    <row r="46" spans="1:11" ht="16.5" customHeight="1">
      <c r="A46" s="79" t="s">
        <v>45</v>
      </c>
      <c r="B46" s="80"/>
      <c r="C46" s="80"/>
      <c r="D46" s="80"/>
      <c r="E46" s="80"/>
      <c r="F46" s="80"/>
      <c r="G46" s="80"/>
      <c r="H46" s="80"/>
      <c r="I46" s="80"/>
      <c r="J46" s="80"/>
      <c r="K46" s="81"/>
    </row>
    <row r="47" spans="1:11" ht="12.75" customHeight="1">
      <c r="A47" s="77">
        <v>10</v>
      </c>
      <c r="B47" s="85" t="s">
        <v>129</v>
      </c>
      <c r="C47" s="77" t="s">
        <v>19</v>
      </c>
      <c r="D47" s="72" t="s">
        <v>29</v>
      </c>
      <c r="E47" s="72">
        <v>3</v>
      </c>
      <c r="F47" s="64" t="s">
        <v>199</v>
      </c>
      <c r="G47" s="62">
        <v>12000</v>
      </c>
      <c r="H47" s="137">
        <v>4800</v>
      </c>
      <c r="I47" s="137"/>
      <c r="J47" s="62"/>
      <c r="K47" s="78">
        <v>80</v>
      </c>
    </row>
    <row r="48" spans="1:11" ht="14.25" customHeight="1">
      <c r="A48" s="77"/>
      <c r="B48" s="85"/>
      <c r="C48" s="77"/>
      <c r="D48" s="73"/>
      <c r="E48" s="73"/>
      <c r="F48" s="65"/>
      <c r="G48" s="63"/>
      <c r="H48" s="138"/>
      <c r="I48" s="138"/>
      <c r="J48" s="63"/>
      <c r="K48" s="78"/>
    </row>
    <row r="49" spans="1:11" ht="14.25" customHeight="1">
      <c r="A49" s="68">
        <v>11</v>
      </c>
      <c r="B49" s="115" t="s">
        <v>144</v>
      </c>
      <c r="C49" s="77" t="s">
        <v>19</v>
      </c>
      <c r="D49" s="72" t="s">
        <v>29</v>
      </c>
      <c r="E49" s="72">
        <v>3</v>
      </c>
      <c r="F49" s="64" t="s">
        <v>200</v>
      </c>
      <c r="G49" s="62">
        <v>7500</v>
      </c>
      <c r="H49" s="137"/>
      <c r="I49" s="137"/>
      <c r="J49" s="62"/>
      <c r="K49" s="78">
        <v>120</v>
      </c>
    </row>
    <row r="50" spans="1:11" ht="9" customHeight="1">
      <c r="A50" s="69"/>
      <c r="B50" s="116"/>
      <c r="C50" s="77"/>
      <c r="D50" s="73"/>
      <c r="E50" s="165"/>
      <c r="F50" s="126"/>
      <c r="G50" s="63"/>
      <c r="H50" s="138"/>
      <c r="I50" s="138"/>
      <c r="J50" s="63"/>
      <c r="K50" s="78"/>
    </row>
    <row r="51" spans="1:11" ht="12.75" customHeight="1">
      <c r="A51" s="77">
        <v>12</v>
      </c>
      <c r="B51" s="85" t="s">
        <v>130</v>
      </c>
      <c r="C51" s="77" t="s">
        <v>19</v>
      </c>
      <c r="D51" s="72" t="s">
        <v>29</v>
      </c>
      <c r="E51" s="72">
        <v>3</v>
      </c>
      <c r="F51" s="68" t="s">
        <v>201</v>
      </c>
      <c r="G51" s="62">
        <v>16500</v>
      </c>
      <c r="H51" s="137">
        <v>6615</v>
      </c>
      <c r="I51" s="137"/>
      <c r="J51" s="62"/>
      <c r="K51" s="78">
        <v>100</v>
      </c>
    </row>
    <row r="52" spans="1:11" ht="15" customHeight="1">
      <c r="A52" s="77"/>
      <c r="B52" s="85"/>
      <c r="C52" s="77"/>
      <c r="D52" s="73"/>
      <c r="E52" s="73"/>
      <c r="F52" s="69"/>
      <c r="G52" s="63"/>
      <c r="H52" s="138"/>
      <c r="I52" s="138"/>
      <c r="J52" s="63"/>
      <c r="K52" s="78"/>
    </row>
    <row r="53" spans="1:11" ht="12" customHeight="1">
      <c r="A53" s="94">
        <v>13</v>
      </c>
      <c r="B53" s="155" t="s">
        <v>167</v>
      </c>
      <c r="C53" s="94" t="s">
        <v>19</v>
      </c>
      <c r="D53" s="156" t="s">
        <v>29</v>
      </c>
      <c r="E53" s="156">
        <v>3</v>
      </c>
      <c r="F53" s="157" t="s">
        <v>1</v>
      </c>
      <c r="G53" s="91"/>
      <c r="H53" s="149"/>
      <c r="I53" s="142"/>
      <c r="J53" s="142"/>
      <c r="K53" s="78">
        <v>40</v>
      </c>
    </row>
    <row r="54" spans="1:11" ht="9.75" customHeight="1">
      <c r="A54" s="94"/>
      <c r="B54" s="155"/>
      <c r="C54" s="94"/>
      <c r="D54" s="156"/>
      <c r="E54" s="156"/>
      <c r="F54" s="157"/>
      <c r="G54" s="91"/>
      <c r="H54" s="149"/>
      <c r="I54" s="142"/>
      <c r="J54" s="142"/>
      <c r="K54" s="78"/>
    </row>
    <row r="55" spans="1:11" ht="9.75" customHeight="1">
      <c r="A55" s="92">
        <v>14</v>
      </c>
      <c r="B55" s="152" t="s">
        <v>254</v>
      </c>
      <c r="C55" s="94" t="s">
        <v>19</v>
      </c>
      <c r="D55" s="72" t="s">
        <v>29</v>
      </c>
      <c r="E55" s="130">
        <v>3</v>
      </c>
      <c r="F55" s="132" t="s">
        <v>1</v>
      </c>
      <c r="G55" s="62"/>
      <c r="H55" s="89"/>
      <c r="I55" s="74"/>
      <c r="J55" s="74"/>
      <c r="K55" s="64">
        <v>45</v>
      </c>
    </row>
    <row r="56" spans="1:11" ht="31.5" customHeight="1">
      <c r="A56" s="93"/>
      <c r="B56" s="153"/>
      <c r="C56" s="94"/>
      <c r="D56" s="73"/>
      <c r="E56" s="131"/>
      <c r="F56" s="133"/>
      <c r="G56" s="63"/>
      <c r="H56" s="90"/>
      <c r="I56" s="75"/>
      <c r="J56" s="75"/>
      <c r="K56" s="65"/>
    </row>
    <row r="57" spans="1:11" ht="12" customHeight="1">
      <c r="A57" s="94">
        <v>15</v>
      </c>
      <c r="B57" s="155" t="s">
        <v>168</v>
      </c>
      <c r="C57" s="94" t="s">
        <v>19</v>
      </c>
      <c r="D57" s="156" t="s">
        <v>29</v>
      </c>
      <c r="E57" s="156">
        <v>3</v>
      </c>
      <c r="F57" s="157" t="s">
        <v>1</v>
      </c>
      <c r="G57" s="91"/>
      <c r="H57" s="149"/>
      <c r="I57" s="142"/>
      <c r="J57" s="142"/>
      <c r="K57" s="78">
        <v>45</v>
      </c>
    </row>
    <row r="58" spans="1:11" ht="12" customHeight="1">
      <c r="A58" s="94"/>
      <c r="B58" s="155"/>
      <c r="C58" s="94"/>
      <c r="D58" s="156"/>
      <c r="E58" s="156"/>
      <c r="F58" s="157"/>
      <c r="G58" s="91"/>
      <c r="H58" s="149"/>
      <c r="I58" s="142"/>
      <c r="J58" s="142"/>
      <c r="K58" s="78"/>
    </row>
    <row r="59" spans="1:11" ht="12.75">
      <c r="A59" s="79" t="s">
        <v>79</v>
      </c>
      <c r="B59" s="80"/>
      <c r="C59" s="80"/>
      <c r="D59" s="80"/>
      <c r="E59" s="80"/>
      <c r="F59" s="80"/>
      <c r="G59" s="80"/>
      <c r="H59" s="80"/>
      <c r="I59" s="80"/>
      <c r="J59" s="80"/>
      <c r="K59" s="81"/>
    </row>
    <row r="60" spans="1:11" ht="12.75">
      <c r="A60" s="64">
        <v>16</v>
      </c>
      <c r="B60" s="66" t="s">
        <v>180</v>
      </c>
      <c r="C60" s="68" t="s">
        <v>19</v>
      </c>
      <c r="D60" s="161" t="s">
        <v>107</v>
      </c>
      <c r="E60" s="112">
        <v>2</v>
      </c>
      <c r="F60" s="64" t="s">
        <v>1</v>
      </c>
      <c r="G60" s="62">
        <v>12000</v>
      </c>
      <c r="H60" s="74">
        <v>3450</v>
      </c>
      <c r="I60" s="137"/>
      <c r="J60" s="62"/>
      <c r="K60" s="78">
        <v>120</v>
      </c>
    </row>
    <row r="61" spans="1:11" ht="19.5" customHeight="1">
      <c r="A61" s="65"/>
      <c r="B61" s="67"/>
      <c r="C61" s="69"/>
      <c r="D61" s="162"/>
      <c r="E61" s="113"/>
      <c r="F61" s="65"/>
      <c r="G61" s="63"/>
      <c r="H61" s="75"/>
      <c r="I61" s="138"/>
      <c r="J61" s="63"/>
      <c r="K61" s="78"/>
    </row>
    <row r="62" spans="1:11" ht="12.75" customHeight="1">
      <c r="A62" s="68">
        <v>17</v>
      </c>
      <c r="B62" s="66" t="s">
        <v>125</v>
      </c>
      <c r="C62" s="68" t="s">
        <v>19</v>
      </c>
      <c r="D62" s="70" t="s">
        <v>32</v>
      </c>
      <c r="E62" s="72">
        <v>2</v>
      </c>
      <c r="F62" s="64" t="s">
        <v>1</v>
      </c>
      <c r="G62" s="62">
        <v>12000</v>
      </c>
      <c r="H62" s="74">
        <v>150</v>
      </c>
      <c r="I62" s="137"/>
      <c r="J62" s="62"/>
      <c r="K62" s="78">
        <v>50</v>
      </c>
    </row>
    <row r="63" spans="1:11" ht="18.75" customHeight="1">
      <c r="A63" s="69"/>
      <c r="B63" s="67"/>
      <c r="C63" s="69"/>
      <c r="D63" s="71"/>
      <c r="E63" s="73"/>
      <c r="F63" s="65"/>
      <c r="G63" s="63"/>
      <c r="H63" s="75"/>
      <c r="I63" s="138"/>
      <c r="J63" s="63"/>
      <c r="K63" s="78"/>
    </row>
    <row r="64" spans="1:11" ht="13.5" customHeight="1">
      <c r="A64" s="86" t="s">
        <v>163</v>
      </c>
      <c r="B64" s="87"/>
      <c r="C64" s="87"/>
      <c r="D64" s="87"/>
      <c r="E64" s="87"/>
      <c r="F64" s="87"/>
      <c r="G64" s="87"/>
      <c r="H64" s="87"/>
      <c r="I64" s="87"/>
      <c r="J64" s="87"/>
      <c r="K64" s="88"/>
    </row>
    <row r="65" spans="1:11" ht="13.5" customHeight="1">
      <c r="A65" s="68">
        <v>18</v>
      </c>
      <c r="B65" s="66" t="s">
        <v>162</v>
      </c>
      <c r="C65" s="68" t="s">
        <v>19</v>
      </c>
      <c r="D65" s="72" t="s">
        <v>118</v>
      </c>
      <c r="E65" s="72">
        <v>2</v>
      </c>
      <c r="F65" s="68" t="s">
        <v>1</v>
      </c>
      <c r="G65" s="64"/>
      <c r="H65" s="137">
        <v>7500</v>
      </c>
      <c r="I65" s="137"/>
      <c r="J65" s="62"/>
      <c r="K65" s="78">
        <v>80</v>
      </c>
    </row>
    <row r="66" spans="1:11" ht="15" customHeight="1">
      <c r="A66" s="69"/>
      <c r="B66" s="67"/>
      <c r="C66" s="69"/>
      <c r="D66" s="73"/>
      <c r="E66" s="73"/>
      <c r="F66" s="69"/>
      <c r="G66" s="65"/>
      <c r="H66" s="138"/>
      <c r="I66" s="138"/>
      <c r="J66" s="63"/>
      <c r="K66" s="78"/>
    </row>
    <row r="67" spans="1:11" ht="15" customHeight="1">
      <c r="A67" s="86" t="s">
        <v>133</v>
      </c>
      <c r="B67" s="87"/>
      <c r="C67" s="87"/>
      <c r="D67" s="87"/>
      <c r="E67" s="87"/>
      <c r="F67" s="87"/>
      <c r="G67" s="87"/>
      <c r="H67" s="87"/>
      <c r="I67" s="87"/>
      <c r="J67" s="87"/>
      <c r="K67" s="88"/>
    </row>
    <row r="68" spans="1:11" ht="15" customHeight="1">
      <c r="A68" s="77">
        <v>19</v>
      </c>
      <c r="B68" s="173" t="s">
        <v>250</v>
      </c>
      <c r="C68" s="68" t="s">
        <v>19</v>
      </c>
      <c r="D68" s="70" t="s">
        <v>32</v>
      </c>
      <c r="E68" s="145">
        <v>2</v>
      </c>
      <c r="F68" s="77" t="s">
        <v>1</v>
      </c>
      <c r="G68" s="91">
        <v>9000</v>
      </c>
      <c r="H68" s="170">
        <v>1800</v>
      </c>
      <c r="I68" s="170"/>
      <c r="J68" s="91"/>
      <c r="K68" s="78">
        <v>120</v>
      </c>
    </row>
    <row r="69" spans="1:11" ht="27" customHeight="1">
      <c r="A69" s="77"/>
      <c r="B69" s="174"/>
      <c r="C69" s="69"/>
      <c r="D69" s="71"/>
      <c r="E69" s="145"/>
      <c r="F69" s="77"/>
      <c r="G69" s="91"/>
      <c r="H69" s="170"/>
      <c r="I69" s="170"/>
      <c r="J69" s="91"/>
      <c r="K69" s="78"/>
    </row>
    <row r="70" spans="1:11" ht="15" customHeight="1">
      <c r="A70" s="109" t="s">
        <v>85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1"/>
    </row>
    <row r="71" spans="1:11" ht="15" customHeight="1">
      <c r="A71" s="64">
        <v>20</v>
      </c>
      <c r="B71" s="66" t="s">
        <v>249</v>
      </c>
      <c r="C71" s="78" t="s">
        <v>19</v>
      </c>
      <c r="D71" s="72" t="s">
        <v>149</v>
      </c>
      <c r="E71" s="114">
        <v>2</v>
      </c>
      <c r="F71" s="78" t="s">
        <v>1</v>
      </c>
      <c r="G71" s="62"/>
      <c r="H71" s="137">
        <v>4800</v>
      </c>
      <c r="I71" s="137"/>
      <c r="J71" s="62"/>
      <c r="K71" s="78">
        <v>30</v>
      </c>
    </row>
    <row r="72" spans="1:11" ht="26.25" customHeight="1">
      <c r="A72" s="65"/>
      <c r="B72" s="67"/>
      <c r="C72" s="78"/>
      <c r="D72" s="73"/>
      <c r="E72" s="114"/>
      <c r="F72" s="78"/>
      <c r="G72" s="63"/>
      <c r="H72" s="138"/>
      <c r="I72" s="138"/>
      <c r="J72" s="63"/>
      <c r="K72" s="78"/>
    </row>
    <row r="73" spans="1:11" ht="12.75">
      <c r="A73" s="79" t="s">
        <v>65</v>
      </c>
      <c r="B73" s="80"/>
      <c r="C73" s="80"/>
      <c r="D73" s="80"/>
      <c r="E73" s="80"/>
      <c r="F73" s="80"/>
      <c r="G73" s="80"/>
      <c r="H73" s="80"/>
      <c r="I73" s="80"/>
      <c r="J73" s="80"/>
      <c r="K73" s="81"/>
    </row>
    <row r="74" spans="1:11" s="17" customFormat="1" ht="12.75" customHeight="1">
      <c r="A74" s="94">
        <v>21</v>
      </c>
      <c r="B74" s="155" t="s">
        <v>183</v>
      </c>
      <c r="C74" s="94" t="s">
        <v>19</v>
      </c>
      <c r="D74" s="130" t="s">
        <v>32</v>
      </c>
      <c r="E74" s="156">
        <v>2</v>
      </c>
      <c r="F74" s="157" t="s">
        <v>1</v>
      </c>
      <c r="G74" s="62">
        <v>24000</v>
      </c>
      <c r="H74" s="74">
        <v>2550</v>
      </c>
      <c r="I74" s="74"/>
      <c r="J74" s="74"/>
      <c r="K74" s="64">
        <v>60</v>
      </c>
    </row>
    <row r="75" spans="1:11" s="17" customFormat="1" ht="22.5" customHeight="1">
      <c r="A75" s="94"/>
      <c r="B75" s="155"/>
      <c r="C75" s="94"/>
      <c r="D75" s="131"/>
      <c r="E75" s="156"/>
      <c r="F75" s="157"/>
      <c r="G75" s="63"/>
      <c r="H75" s="75"/>
      <c r="I75" s="75"/>
      <c r="J75" s="75"/>
      <c r="K75" s="65"/>
    </row>
    <row r="76" spans="1:11" ht="14.25" customHeight="1">
      <c r="A76" s="120" t="s">
        <v>12</v>
      </c>
      <c r="B76" s="121"/>
      <c r="C76" s="121"/>
      <c r="D76" s="121"/>
      <c r="E76" s="121"/>
      <c r="F76" s="122"/>
      <c r="G76" s="34">
        <f>G47+G49+G51+G53+G57+G60+G62+G65+G71+G74</f>
        <v>84000</v>
      </c>
      <c r="H76" s="34">
        <f>H47+H49+H51+H53+H57+H60+H62+H65+H71+H74</f>
        <v>29865</v>
      </c>
      <c r="I76" s="34">
        <f>I47+I49+I51+I53+I57+I60+I62+I65+I71+I74</f>
        <v>0</v>
      </c>
      <c r="J76" s="34">
        <f>J47+J49+J51+J53+J57+J60+J62+J65+J71+J74</f>
        <v>0</v>
      </c>
      <c r="K76" s="38">
        <f>K47+K49+K51+K53+K55+K57+K60+K62+K65+K68+K71+K74</f>
        <v>890</v>
      </c>
    </row>
    <row r="77" spans="1:11" s="17" customFormat="1" ht="15.75" customHeight="1">
      <c r="A77" s="120" t="s">
        <v>22</v>
      </c>
      <c r="B77" s="121"/>
      <c r="C77" s="121"/>
      <c r="D77" s="121"/>
      <c r="E77" s="121"/>
      <c r="F77" s="122"/>
      <c r="G77" s="34">
        <f>SUM(G19+G44+G76)</f>
        <v>118500</v>
      </c>
      <c r="H77" s="34">
        <f>SUM(H19+H44+H76)</f>
        <v>55915</v>
      </c>
      <c r="I77" s="34">
        <f>SUM(I19+I44+I76)</f>
        <v>0</v>
      </c>
      <c r="J77" s="34">
        <f>SUM(J19+J44+J76)</f>
        <v>0</v>
      </c>
      <c r="K77" s="40">
        <f>K19+K44+K76</f>
        <v>1525</v>
      </c>
    </row>
    <row r="78" spans="1:11" ht="12.75">
      <c r="A78" s="79" t="s">
        <v>52</v>
      </c>
      <c r="B78" s="80"/>
      <c r="C78" s="80"/>
      <c r="D78" s="80"/>
      <c r="E78" s="80"/>
      <c r="F78" s="80"/>
      <c r="G78" s="80"/>
      <c r="H78" s="80"/>
      <c r="I78" s="80"/>
      <c r="J78" s="81"/>
      <c r="K78" s="22"/>
    </row>
    <row r="79" spans="1:11" ht="14.25" customHeight="1">
      <c r="A79" s="79" t="s">
        <v>45</v>
      </c>
      <c r="B79" s="80"/>
      <c r="C79" s="80"/>
      <c r="D79" s="80"/>
      <c r="E79" s="80"/>
      <c r="F79" s="80"/>
      <c r="G79" s="80"/>
      <c r="H79" s="80"/>
      <c r="I79" s="80"/>
      <c r="J79" s="81"/>
      <c r="K79" s="22"/>
    </row>
    <row r="80" spans="1:11" ht="17.25" customHeight="1">
      <c r="A80" s="77">
        <v>22</v>
      </c>
      <c r="B80" s="85" t="s">
        <v>100</v>
      </c>
      <c r="C80" s="77" t="s">
        <v>19</v>
      </c>
      <c r="D80" s="72" t="s">
        <v>29</v>
      </c>
      <c r="E80" s="72">
        <v>3</v>
      </c>
      <c r="F80" s="64" t="s">
        <v>202</v>
      </c>
      <c r="G80" s="62">
        <v>12000</v>
      </c>
      <c r="H80" s="74">
        <v>3780</v>
      </c>
      <c r="I80" s="74"/>
      <c r="J80" s="62"/>
      <c r="K80" s="78">
        <v>60</v>
      </c>
    </row>
    <row r="81" spans="1:11" ht="11.25" customHeight="1">
      <c r="A81" s="77"/>
      <c r="B81" s="85"/>
      <c r="C81" s="77"/>
      <c r="D81" s="73"/>
      <c r="E81" s="73"/>
      <c r="F81" s="65"/>
      <c r="G81" s="63"/>
      <c r="H81" s="75"/>
      <c r="I81" s="75"/>
      <c r="J81" s="63"/>
      <c r="K81" s="78"/>
    </row>
    <row r="82" spans="1:11" ht="11.25" customHeight="1">
      <c r="A82" s="68">
        <v>23</v>
      </c>
      <c r="B82" s="66" t="s">
        <v>195</v>
      </c>
      <c r="C82" s="77" t="s">
        <v>19</v>
      </c>
      <c r="D82" s="72" t="s">
        <v>147</v>
      </c>
      <c r="E82" s="72">
        <v>3</v>
      </c>
      <c r="F82" s="64" t="s">
        <v>2</v>
      </c>
      <c r="G82" s="62">
        <v>15000</v>
      </c>
      <c r="H82" s="74">
        <v>1500</v>
      </c>
      <c r="I82" s="74"/>
      <c r="J82" s="62"/>
      <c r="K82" s="64">
        <v>30</v>
      </c>
    </row>
    <row r="83" spans="1:11" ht="18" customHeight="1">
      <c r="A83" s="69"/>
      <c r="B83" s="67"/>
      <c r="C83" s="77"/>
      <c r="D83" s="73"/>
      <c r="E83" s="73"/>
      <c r="F83" s="65"/>
      <c r="G83" s="63"/>
      <c r="H83" s="75"/>
      <c r="I83" s="75"/>
      <c r="J83" s="63"/>
      <c r="K83" s="65"/>
    </row>
    <row r="84" spans="1:11" ht="12" customHeight="1">
      <c r="A84" s="143">
        <v>24</v>
      </c>
      <c r="B84" s="66" t="s">
        <v>166</v>
      </c>
      <c r="C84" s="143" t="s">
        <v>19</v>
      </c>
      <c r="D84" s="112" t="s">
        <v>29</v>
      </c>
      <c r="E84" s="118">
        <v>3</v>
      </c>
      <c r="F84" s="103" t="s">
        <v>2</v>
      </c>
      <c r="G84" s="62"/>
      <c r="H84" s="62"/>
      <c r="I84" s="64"/>
      <c r="J84" s="64"/>
      <c r="K84" s="175">
        <v>35</v>
      </c>
    </row>
    <row r="85" spans="1:11" ht="14.25" customHeight="1">
      <c r="A85" s="144"/>
      <c r="B85" s="67"/>
      <c r="C85" s="144"/>
      <c r="D85" s="113"/>
      <c r="E85" s="119"/>
      <c r="F85" s="104"/>
      <c r="G85" s="63"/>
      <c r="H85" s="63"/>
      <c r="I85" s="65"/>
      <c r="J85" s="65"/>
      <c r="K85" s="176"/>
    </row>
    <row r="86" spans="1:11" ht="14.25" customHeight="1">
      <c r="A86" s="143">
        <v>25</v>
      </c>
      <c r="B86" s="66" t="s">
        <v>172</v>
      </c>
      <c r="C86" s="143" t="s">
        <v>19</v>
      </c>
      <c r="D86" s="112" t="s">
        <v>29</v>
      </c>
      <c r="E86" s="118">
        <v>3</v>
      </c>
      <c r="F86" s="103" t="s">
        <v>2</v>
      </c>
      <c r="G86" s="62"/>
      <c r="H86" s="62"/>
      <c r="I86" s="64"/>
      <c r="J86" s="64"/>
      <c r="K86" s="175">
        <v>35</v>
      </c>
    </row>
    <row r="87" spans="1:11" ht="12" customHeight="1">
      <c r="A87" s="144"/>
      <c r="B87" s="67"/>
      <c r="C87" s="144"/>
      <c r="D87" s="113"/>
      <c r="E87" s="119"/>
      <c r="F87" s="104"/>
      <c r="G87" s="63"/>
      <c r="H87" s="63"/>
      <c r="I87" s="65"/>
      <c r="J87" s="65"/>
      <c r="K87" s="176"/>
    </row>
    <row r="88" spans="1:11" ht="12" customHeight="1">
      <c r="A88" s="86" t="s">
        <v>102</v>
      </c>
      <c r="B88" s="87"/>
      <c r="C88" s="87"/>
      <c r="D88" s="87"/>
      <c r="E88" s="87"/>
      <c r="F88" s="87"/>
      <c r="G88" s="87"/>
      <c r="H88" s="87"/>
      <c r="I88" s="87"/>
      <c r="J88" s="88"/>
      <c r="K88" s="22"/>
    </row>
    <row r="89" spans="1:11" ht="12" customHeight="1">
      <c r="A89" s="77">
        <v>26</v>
      </c>
      <c r="B89" s="85" t="s">
        <v>194</v>
      </c>
      <c r="C89" s="77" t="s">
        <v>19</v>
      </c>
      <c r="D89" s="151" t="s">
        <v>29</v>
      </c>
      <c r="E89" s="145">
        <v>5</v>
      </c>
      <c r="F89" s="77" t="s">
        <v>2</v>
      </c>
      <c r="G89" s="62">
        <v>13500</v>
      </c>
      <c r="H89" s="137">
        <v>1800</v>
      </c>
      <c r="I89" s="137"/>
      <c r="J89" s="62"/>
      <c r="K89" s="78">
        <v>100</v>
      </c>
    </row>
    <row r="90" spans="1:11" ht="15.75" customHeight="1">
      <c r="A90" s="77"/>
      <c r="B90" s="85"/>
      <c r="C90" s="77"/>
      <c r="D90" s="151"/>
      <c r="E90" s="145"/>
      <c r="F90" s="77"/>
      <c r="G90" s="63"/>
      <c r="H90" s="138"/>
      <c r="I90" s="138"/>
      <c r="J90" s="63"/>
      <c r="K90" s="78"/>
    </row>
    <row r="91" spans="1:11" s="17" customFormat="1" ht="13.5" customHeight="1">
      <c r="A91" s="86" t="s">
        <v>85</v>
      </c>
      <c r="B91" s="87"/>
      <c r="C91" s="87"/>
      <c r="D91" s="87"/>
      <c r="E91" s="87"/>
      <c r="F91" s="87"/>
      <c r="G91" s="87"/>
      <c r="H91" s="87"/>
      <c r="I91" s="87"/>
      <c r="J91" s="88"/>
      <c r="K91" s="32"/>
    </row>
    <row r="92" spans="1:11" s="17" customFormat="1" ht="15.75" customHeight="1">
      <c r="A92" s="68">
        <v>27</v>
      </c>
      <c r="B92" s="85" t="s">
        <v>184</v>
      </c>
      <c r="C92" s="68" t="s">
        <v>19</v>
      </c>
      <c r="D92" s="70" t="s">
        <v>107</v>
      </c>
      <c r="E92" s="72">
        <v>2</v>
      </c>
      <c r="F92" s="64" t="s">
        <v>2</v>
      </c>
      <c r="G92" s="62">
        <v>4500</v>
      </c>
      <c r="H92" s="137">
        <v>2450</v>
      </c>
      <c r="I92" s="137"/>
      <c r="J92" s="62"/>
      <c r="K92" s="78">
        <v>30</v>
      </c>
    </row>
    <row r="93" spans="1:11" s="17" customFormat="1" ht="12.75" customHeight="1">
      <c r="A93" s="69"/>
      <c r="B93" s="85"/>
      <c r="C93" s="69"/>
      <c r="D93" s="71"/>
      <c r="E93" s="73"/>
      <c r="F93" s="65"/>
      <c r="G93" s="63"/>
      <c r="H93" s="138"/>
      <c r="I93" s="138"/>
      <c r="J93" s="63"/>
      <c r="K93" s="78"/>
    </row>
    <row r="94" spans="1:11" s="17" customFormat="1" ht="12" customHeight="1">
      <c r="A94" s="86" t="s">
        <v>46</v>
      </c>
      <c r="B94" s="87"/>
      <c r="C94" s="87"/>
      <c r="D94" s="87"/>
      <c r="E94" s="87"/>
      <c r="F94" s="87"/>
      <c r="G94" s="87"/>
      <c r="H94" s="87"/>
      <c r="I94" s="87"/>
      <c r="J94" s="88"/>
      <c r="K94" s="32"/>
    </row>
    <row r="95" spans="1:11" s="17" customFormat="1" ht="12" customHeight="1">
      <c r="A95" s="77">
        <v>28</v>
      </c>
      <c r="B95" s="146" t="s">
        <v>191</v>
      </c>
      <c r="C95" s="77" t="s">
        <v>19</v>
      </c>
      <c r="D95" s="70" t="s">
        <v>32</v>
      </c>
      <c r="E95" s="145">
        <v>2</v>
      </c>
      <c r="F95" s="78" t="s">
        <v>2</v>
      </c>
      <c r="G95" s="62">
        <v>9000</v>
      </c>
      <c r="H95" s="137">
        <v>1200</v>
      </c>
      <c r="I95" s="137"/>
      <c r="J95" s="62"/>
      <c r="K95" s="78">
        <v>60</v>
      </c>
    </row>
    <row r="96" spans="1:11" s="17" customFormat="1" ht="19.5" customHeight="1">
      <c r="A96" s="77"/>
      <c r="B96" s="146"/>
      <c r="C96" s="77"/>
      <c r="D96" s="71"/>
      <c r="E96" s="145"/>
      <c r="F96" s="78"/>
      <c r="G96" s="63"/>
      <c r="H96" s="138"/>
      <c r="I96" s="138"/>
      <c r="J96" s="63"/>
      <c r="K96" s="78"/>
    </row>
    <row r="97" spans="1:11" ht="14.25" customHeight="1">
      <c r="A97" s="79" t="s">
        <v>88</v>
      </c>
      <c r="B97" s="80"/>
      <c r="C97" s="80"/>
      <c r="D97" s="80"/>
      <c r="E97" s="80"/>
      <c r="F97" s="80"/>
      <c r="G97" s="80"/>
      <c r="H97" s="80"/>
      <c r="I97" s="80"/>
      <c r="J97" s="81"/>
      <c r="K97" s="32"/>
    </row>
    <row r="98" spans="1:12" ht="12" customHeight="1">
      <c r="A98" s="68">
        <v>29</v>
      </c>
      <c r="B98" s="66" t="s">
        <v>134</v>
      </c>
      <c r="C98" s="68" t="s">
        <v>19</v>
      </c>
      <c r="D98" s="70" t="s">
        <v>89</v>
      </c>
      <c r="E98" s="72">
        <v>2</v>
      </c>
      <c r="F98" s="64" t="s">
        <v>2</v>
      </c>
      <c r="G98" s="62">
        <v>12000</v>
      </c>
      <c r="H98" s="137">
        <v>1050</v>
      </c>
      <c r="I98" s="137"/>
      <c r="J98" s="62"/>
      <c r="K98" s="78">
        <v>80</v>
      </c>
      <c r="L98" s="15" t="s">
        <v>126</v>
      </c>
    </row>
    <row r="99" spans="1:11" ht="17.25" customHeight="1">
      <c r="A99" s="69"/>
      <c r="B99" s="67"/>
      <c r="C99" s="69"/>
      <c r="D99" s="71"/>
      <c r="E99" s="73"/>
      <c r="F99" s="65"/>
      <c r="G99" s="63"/>
      <c r="H99" s="138"/>
      <c r="I99" s="138"/>
      <c r="J99" s="63"/>
      <c r="K99" s="78"/>
    </row>
    <row r="100" spans="1:11" s="17" customFormat="1" ht="12.75" customHeight="1">
      <c r="A100" s="79" t="s">
        <v>79</v>
      </c>
      <c r="B100" s="80"/>
      <c r="C100" s="80"/>
      <c r="D100" s="80"/>
      <c r="E100" s="80"/>
      <c r="F100" s="80"/>
      <c r="G100" s="80"/>
      <c r="H100" s="80"/>
      <c r="I100" s="80"/>
      <c r="J100" s="81"/>
      <c r="K100" s="32"/>
    </row>
    <row r="101" spans="1:11" s="17" customFormat="1" ht="11.25" customHeight="1">
      <c r="A101" s="98">
        <v>30</v>
      </c>
      <c r="B101" s="85" t="s">
        <v>248</v>
      </c>
      <c r="C101" s="98" t="s">
        <v>19</v>
      </c>
      <c r="D101" s="114" t="s">
        <v>139</v>
      </c>
      <c r="E101" s="118">
        <v>2</v>
      </c>
      <c r="F101" s="103" t="s">
        <v>4</v>
      </c>
      <c r="G101" s="62"/>
      <c r="H101" s="62">
        <v>14100</v>
      </c>
      <c r="I101" s="64"/>
      <c r="J101" s="64"/>
      <c r="K101" s="78">
        <v>100</v>
      </c>
    </row>
    <row r="102" spans="1:11" s="17" customFormat="1" ht="31.5" customHeight="1">
      <c r="A102" s="98"/>
      <c r="B102" s="85"/>
      <c r="C102" s="98"/>
      <c r="D102" s="114"/>
      <c r="E102" s="119"/>
      <c r="F102" s="104"/>
      <c r="G102" s="63"/>
      <c r="H102" s="63"/>
      <c r="I102" s="65"/>
      <c r="J102" s="65"/>
      <c r="K102" s="78"/>
    </row>
    <row r="103" spans="1:11" ht="12.75">
      <c r="A103" s="120" t="s">
        <v>30</v>
      </c>
      <c r="B103" s="121"/>
      <c r="C103" s="121"/>
      <c r="D103" s="121"/>
      <c r="E103" s="121"/>
      <c r="F103" s="122"/>
      <c r="G103" s="34">
        <f>G80+G82+G84+G86+G89+G92+G95+G98+G101</f>
        <v>66000</v>
      </c>
      <c r="H103" s="34">
        <f>H80+H82+H84+H86+H89+H92+H95+H98+H101</f>
        <v>25880</v>
      </c>
      <c r="I103" s="34">
        <f>I80+I82+I84+I86+I89+I92+I95+I98+I101</f>
        <v>0</v>
      </c>
      <c r="J103" s="34">
        <f>J80+J82+J84+J86+J89+J92+J95+J98+J101</f>
        <v>0</v>
      </c>
      <c r="K103" s="38">
        <f>K80+K82+K84+K86+K89+K92+K95+K98+K101</f>
        <v>530</v>
      </c>
    </row>
    <row r="104" spans="1:11" ht="12" customHeight="1">
      <c r="A104" s="79" t="s">
        <v>53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1"/>
    </row>
    <row r="105" spans="1:11" ht="12" customHeight="1">
      <c r="A105" s="79" t="s">
        <v>45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1"/>
    </row>
    <row r="106" spans="1:11" ht="12" customHeight="1">
      <c r="A106" s="64">
        <v>31</v>
      </c>
      <c r="B106" s="66" t="s">
        <v>255</v>
      </c>
      <c r="C106" s="78" t="s">
        <v>19</v>
      </c>
      <c r="D106" s="114" t="s">
        <v>29</v>
      </c>
      <c r="E106" s="112">
        <v>3</v>
      </c>
      <c r="F106" s="78" t="s">
        <v>5</v>
      </c>
      <c r="G106" s="78"/>
      <c r="H106" s="78"/>
      <c r="I106" s="78"/>
      <c r="J106" s="78"/>
      <c r="K106" s="78">
        <v>35</v>
      </c>
    </row>
    <row r="107" spans="1:11" ht="29.25" customHeight="1">
      <c r="A107" s="65"/>
      <c r="B107" s="67"/>
      <c r="C107" s="78"/>
      <c r="D107" s="114"/>
      <c r="E107" s="113"/>
      <c r="F107" s="78"/>
      <c r="G107" s="78"/>
      <c r="H107" s="78"/>
      <c r="I107" s="78"/>
      <c r="J107" s="78"/>
      <c r="K107" s="78"/>
    </row>
    <row r="108" spans="1:11" ht="12.75">
      <c r="A108" s="68">
        <v>32</v>
      </c>
      <c r="B108" s="66" t="s">
        <v>215</v>
      </c>
      <c r="C108" s="68" t="s">
        <v>21</v>
      </c>
      <c r="D108" s="72" t="s">
        <v>114</v>
      </c>
      <c r="E108" s="72">
        <v>3</v>
      </c>
      <c r="F108" s="64" t="s">
        <v>98</v>
      </c>
      <c r="G108" s="62">
        <v>9000</v>
      </c>
      <c r="H108" s="62">
        <v>22988</v>
      </c>
      <c r="I108" s="64"/>
      <c r="J108" s="64"/>
      <c r="K108" s="78">
        <v>100</v>
      </c>
    </row>
    <row r="109" spans="1:11" ht="12.75">
      <c r="A109" s="69"/>
      <c r="B109" s="67"/>
      <c r="C109" s="69"/>
      <c r="D109" s="73"/>
      <c r="E109" s="73"/>
      <c r="F109" s="65"/>
      <c r="G109" s="63"/>
      <c r="H109" s="63"/>
      <c r="I109" s="65"/>
      <c r="J109" s="65"/>
      <c r="K109" s="78"/>
    </row>
    <row r="110" spans="1:11" ht="13.5" customHeight="1">
      <c r="A110" s="86" t="s">
        <v>64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8"/>
    </row>
    <row r="111" spans="1:11" ht="18" customHeight="1">
      <c r="A111" s="77">
        <v>33</v>
      </c>
      <c r="B111" s="85" t="s">
        <v>247</v>
      </c>
      <c r="C111" s="77" t="s">
        <v>21</v>
      </c>
      <c r="D111" s="70" t="s">
        <v>32</v>
      </c>
      <c r="E111" s="145">
        <v>2</v>
      </c>
      <c r="F111" s="78" t="s">
        <v>203</v>
      </c>
      <c r="G111" s="62">
        <v>12100</v>
      </c>
      <c r="H111" s="62">
        <v>2800</v>
      </c>
      <c r="I111" s="62"/>
      <c r="J111" s="62"/>
      <c r="K111" s="78">
        <v>60</v>
      </c>
    </row>
    <row r="112" spans="1:11" ht="8.25" customHeight="1">
      <c r="A112" s="77"/>
      <c r="B112" s="85"/>
      <c r="C112" s="77"/>
      <c r="D112" s="71"/>
      <c r="E112" s="145"/>
      <c r="F112" s="78"/>
      <c r="G112" s="63"/>
      <c r="H112" s="63"/>
      <c r="I112" s="63"/>
      <c r="J112" s="63"/>
      <c r="K112" s="78"/>
    </row>
    <row r="113" spans="1:11" ht="12" customHeight="1">
      <c r="A113" s="86" t="s">
        <v>141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8"/>
    </row>
    <row r="114" spans="1:11" ht="15.75" customHeight="1">
      <c r="A114" s="77">
        <v>34</v>
      </c>
      <c r="B114" s="66" t="s">
        <v>192</v>
      </c>
      <c r="C114" s="77" t="s">
        <v>19</v>
      </c>
      <c r="D114" s="70" t="s">
        <v>32</v>
      </c>
      <c r="E114" s="145">
        <v>2</v>
      </c>
      <c r="F114" s="78" t="s">
        <v>5</v>
      </c>
      <c r="G114" s="62"/>
      <c r="H114" s="62">
        <v>9600</v>
      </c>
      <c r="I114" s="64"/>
      <c r="J114" s="64"/>
      <c r="K114" s="78">
        <v>100</v>
      </c>
    </row>
    <row r="115" spans="1:11" ht="12" customHeight="1">
      <c r="A115" s="77"/>
      <c r="B115" s="67"/>
      <c r="C115" s="77"/>
      <c r="D115" s="71"/>
      <c r="E115" s="145"/>
      <c r="F115" s="78"/>
      <c r="G115" s="63"/>
      <c r="H115" s="63"/>
      <c r="I115" s="65"/>
      <c r="J115" s="65"/>
      <c r="K115" s="78"/>
    </row>
    <row r="116" spans="1:11" ht="12.75">
      <c r="A116" s="79" t="s">
        <v>79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1"/>
    </row>
    <row r="117" spans="1:11" ht="12.75" customHeight="1">
      <c r="A117" s="77">
        <v>35</v>
      </c>
      <c r="B117" s="85" t="s">
        <v>140</v>
      </c>
      <c r="C117" s="77" t="s">
        <v>21</v>
      </c>
      <c r="D117" s="72" t="s">
        <v>89</v>
      </c>
      <c r="E117" s="72">
        <v>2</v>
      </c>
      <c r="F117" s="64" t="s">
        <v>5</v>
      </c>
      <c r="G117" s="62">
        <v>12000</v>
      </c>
      <c r="H117" s="62">
        <v>2550</v>
      </c>
      <c r="I117" s="64"/>
      <c r="J117" s="64"/>
      <c r="K117" s="78">
        <v>80</v>
      </c>
    </row>
    <row r="118" spans="1:11" ht="12.75">
      <c r="A118" s="77"/>
      <c r="B118" s="85"/>
      <c r="C118" s="77"/>
      <c r="D118" s="73"/>
      <c r="E118" s="73"/>
      <c r="F118" s="65"/>
      <c r="G118" s="63"/>
      <c r="H118" s="63"/>
      <c r="I118" s="65"/>
      <c r="J118" s="65"/>
      <c r="K118" s="78"/>
    </row>
    <row r="119" spans="1:11" ht="12.75">
      <c r="A119" s="79" t="s">
        <v>54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1"/>
    </row>
    <row r="120" spans="1:11" ht="12.75">
      <c r="A120" s="64">
        <v>36</v>
      </c>
      <c r="B120" s="105" t="s">
        <v>251</v>
      </c>
      <c r="C120" s="77" t="s">
        <v>19</v>
      </c>
      <c r="D120" s="70" t="s">
        <v>32</v>
      </c>
      <c r="E120" s="112">
        <v>2</v>
      </c>
      <c r="F120" s="64" t="s">
        <v>5</v>
      </c>
      <c r="G120" s="91">
        <v>9000</v>
      </c>
      <c r="H120" s="91">
        <v>1800</v>
      </c>
      <c r="I120" s="149"/>
      <c r="J120" s="149"/>
      <c r="K120" s="64">
        <v>50</v>
      </c>
    </row>
    <row r="121" spans="1:11" ht="38.25" customHeight="1">
      <c r="A121" s="65"/>
      <c r="B121" s="106"/>
      <c r="C121" s="77"/>
      <c r="D121" s="71"/>
      <c r="E121" s="113"/>
      <c r="F121" s="65"/>
      <c r="G121" s="91"/>
      <c r="H121" s="91"/>
      <c r="I121" s="149"/>
      <c r="J121" s="149"/>
      <c r="K121" s="65"/>
    </row>
    <row r="122" spans="1:11" s="17" customFormat="1" ht="12.75" customHeight="1">
      <c r="A122" s="77">
        <v>37</v>
      </c>
      <c r="B122" s="85" t="s">
        <v>185</v>
      </c>
      <c r="C122" s="77" t="s">
        <v>19</v>
      </c>
      <c r="D122" s="72" t="s">
        <v>28</v>
      </c>
      <c r="E122" s="72">
        <v>2</v>
      </c>
      <c r="F122" s="64" t="s">
        <v>5</v>
      </c>
      <c r="G122" s="62">
        <v>15000</v>
      </c>
      <c r="H122" s="62">
        <v>2550</v>
      </c>
      <c r="I122" s="64"/>
      <c r="J122" s="64"/>
      <c r="K122" s="78">
        <v>100</v>
      </c>
    </row>
    <row r="123" spans="1:11" s="17" customFormat="1" ht="15.75" customHeight="1">
      <c r="A123" s="77"/>
      <c r="B123" s="85"/>
      <c r="C123" s="77"/>
      <c r="D123" s="73"/>
      <c r="E123" s="73"/>
      <c r="F123" s="65"/>
      <c r="G123" s="63"/>
      <c r="H123" s="63"/>
      <c r="I123" s="65"/>
      <c r="J123" s="65"/>
      <c r="K123" s="78"/>
    </row>
    <row r="124" spans="1:11" ht="12.75">
      <c r="A124" s="120" t="s">
        <v>14</v>
      </c>
      <c r="B124" s="121"/>
      <c r="C124" s="121"/>
      <c r="D124" s="121"/>
      <c r="E124" s="121"/>
      <c r="F124" s="122"/>
      <c r="G124" s="34">
        <f>G106+G108+G111+G114+G117+G120+G122</f>
        <v>57100</v>
      </c>
      <c r="H124" s="34">
        <f>H106+H108+H111+H114+H117+H120+H122</f>
        <v>42288</v>
      </c>
      <c r="I124" s="34">
        <f>I106+I108+I111+I114+I117+I120+I122</f>
        <v>0</v>
      </c>
      <c r="J124" s="34">
        <f>J106+J108+J111+J114+J117+J120+J122</f>
        <v>0</v>
      </c>
      <c r="K124" s="38">
        <f>K106+K108+K111+K114+K117+K120+K122</f>
        <v>525</v>
      </c>
    </row>
    <row r="125" spans="1:11" ht="13.5" customHeight="1">
      <c r="A125" s="79" t="s">
        <v>55</v>
      </c>
      <c r="B125" s="80"/>
      <c r="C125" s="80"/>
      <c r="D125" s="80"/>
      <c r="E125" s="80"/>
      <c r="F125" s="80"/>
      <c r="G125" s="80"/>
      <c r="H125" s="80"/>
      <c r="I125" s="80"/>
      <c r="J125" s="81"/>
      <c r="K125" s="22"/>
    </row>
    <row r="126" spans="1:11" ht="12.75">
      <c r="A126" s="79" t="s">
        <v>45</v>
      </c>
      <c r="B126" s="80"/>
      <c r="C126" s="80"/>
      <c r="D126" s="80"/>
      <c r="E126" s="80"/>
      <c r="F126" s="80"/>
      <c r="G126" s="80"/>
      <c r="H126" s="80"/>
      <c r="I126" s="80"/>
      <c r="J126" s="81"/>
      <c r="K126" s="22"/>
    </row>
    <row r="127" spans="1:11" ht="12.75">
      <c r="A127" s="64">
        <v>38</v>
      </c>
      <c r="B127" s="66" t="s">
        <v>156</v>
      </c>
      <c r="C127" s="78" t="s">
        <v>21</v>
      </c>
      <c r="D127" s="72" t="s">
        <v>111</v>
      </c>
      <c r="E127" s="114">
        <v>3</v>
      </c>
      <c r="F127" s="78" t="s">
        <v>8</v>
      </c>
      <c r="G127" s="62">
        <v>7500</v>
      </c>
      <c r="H127" s="91"/>
      <c r="I127" s="62"/>
      <c r="J127" s="91"/>
      <c r="K127" s="78">
        <v>60</v>
      </c>
    </row>
    <row r="128" spans="1:11" ht="12.75">
      <c r="A128" s="65"/>
      <c r="B128" s="67"/>
      <c r="C128" s="78"/>
      <c r="D128" s="73"/>
      <c r="E128" s="114"/>
      <c r="F128" s="78"/>
      <c r="G128" s="63"/>
      <c r="H128" s="91"/>
      <c r="I128" s="63"/>
      <c r="J128" s="91"/>
      <c r="K128" s="78"/>
    </row>
    <row r="129" spans="1:11" ht="17.25" customHeight="1">
      <c r="A129" s="64">
        <v>39</v>
      </c>
      <c r="B129" s="66" t="s">
        <v>143</v>
      </c>
      <c r="C129" s="64" t="s">
        <v>19</v>
      </c>
      <c r="D129" s="72" t="s">
        <v>110</v>
      </c>
      <c r="E129" s="112">
        <v>3</v>
      </c>
      <c r="F129" s="64" t="s">
        <v>8</v>
      </c>
      <c r="G129" s="62"/>
      <c r="H129" s="91">
        <v>4800</v>
      </c>
      <c r="I129" s="62"/>
      <c r="J129" s="91"/>
      <c r="K129" s="78">
        <v>60</v>
      </c>
    </row>
    <row r="130" spans="1:11" ht="8.25" customHeight="1">
      <c r="A130" s="65"/>
      <c r="B130" s="67"/>
      <c r="C130" s="65"/>
      <c r="D130" s="73"/>
      <c r="E130" s="113"/>
      <c r="F130" s="65"/>
      <c r="G130" s="63"/>
      <c r="H130" s="91"/>
      <c r="I130" s="63"/>
      <c r="J130" s="91"/>
      <c r="K130" s="78"/>
    </row>
    <row r="131" spans="1:11" ht="8.25" customHeight="1">
      <c r="A131" s="64">
        <v>40</v>
      </c>
      <c r="B131" s="66" t="s">
        <v>196</v>
      </c>
      <c r="C131" s="64" t="s">
        <v>19</v>
      </c>
      <c r="D131" s="72" t="s">
        <v>110</v>
      </c>
      <c r="E131" s="112">
        <v>3</v>
      </c>
      <c r="F131" s="64" t="s">
        <v>8</v>
      </c>
      <c r="G131" s="62"/>
      <c r="H131" s="62">
        <v>6000</v>
      </c>
      <c r="I131" s="62"/>
      <c r="J131" s="62"/>
      <c r="K131" s="64">
        <v>60</v>
      </c>
    </row>
    <row r="132" spans="1:11" ht="19.5" customHeight="1">
      <c r="A132" s="65"/>
      <c r="B132" s="67"/>
      <c r="C132" s="65"/>
      <c r="D132" s="73"/>
      <c r="E132" s="113"/>
      <c r="F132" s="65"/>
      <c r="G132" s="63"/>
      <c r="H132" s="63"/>
      <c r="I132" s="63"/>
      <c r="J132" s="63"/>
      <c r="K132" s="65"/>
    </row>
    <row r="133" spans="1:11" ht="12.75" customHeight="1">
      <c r="A133" s="77">
        <v>41</v>
      </c>
      <c r="B133" s="85" t="s">
        <v>122</v>
      </c>
      <c r="C133" s="77" t="s">
        <v>19</v>
      </c>
      <c r="D133" s="72" t="s">
        <v>29</v>
      </c>
      <c r="E133" s="72">
        <v>3</v>
      </c>
      <c r="F133" s="64" t="s">
        <v>123</v>
      </c>
      <c r="G133" s="62">
        <v>14250</v>
      </c>
      <c r="H133" s="91">
        <v>350</v>
      </c>
      <c r="I133" s="62"/>
      <c r="J133" s="91"/>
      <c r="K133" s="78">
        <v>120</v>
      </c>
    </row>
    <row r="134" spans="1:11" ht="12.75">
      <c r="A134" s="77"/>
      <c r="B134" s="85"/>
      <c r="C134" s="77"/>
      <c r="D134" s="73"/>
      <c r="E134" s="73"/>
      <c r="F134" s="65"/>
      <c r="G134" s="63"/>
      <c r="H134" s="91"/>
      <c r="I134" s="63"/>
      <c r="J134" s="91"/>
      <c r="K134" s="78"/>
    </row>
    <row r="135" spans="1:11" s="6" customFormat="1" ht="12.75" customHeight="1">
      <c r="A135" s="77">
        <v>42</v>
      </c>
      <c r="B135" s="85" t="s">
        <v>189</v>
      </c>
      <c r="C135" s="98" t="s">
        <v>19</v>
      </c>
      <c r="D135" s="118" t="s">
        <v>29</v>
      </c>
      <c r="E135" s="72">
        <v>3</v>
      </c>
      <c r="F135" s="147" t="s">
        <v>99</v>
      </c>
      <c r="G135" s="62">
        <v>9000</v>
      </c>
      <c r="H135" s="91">
        <v>7600</v>
      </c>
      <c r="I135" s="62"/>
      <c r="J135" s="91"/>
      <c r="K135" s="117">
        <v>120</v>
      </c>
    </row>
    <row r="136" spans="1:11" s="6" customFormat="1" ht="9.75" customHeight="1">
      <c r="A136" s="77"/>
      <c r="B136" s="85"/>
      <c r="C136" s="98"/>
      <c r="D136" s="119"/>
      <c r="E136" s="73"/>
      <c r="F136" s="148"/>
      <c r="G136" s="63"/>
      <c r="H136" s="91"/>
      <c r="I136" s="63"/>
      <c r="J136" s="91"/>
      <c r="K136" s="117"/>
    </row>
    <row r="137" spans="1:11" s="6" customFormat="1" ht="12.75" customHeight="1">
      <c r="A137" s="86" t="s">
        <v>102</v>
      </c>
      <c r="B137" s="87"/>
      <c r="C137" s="87"/>
      <c r="D137" s="87"/>
      <c r="E137" s="87"/>
      <c r="F137" s="87"/>
      <c r="G137" s="87"/>
      <c r="H137" s="87"/>
      <c r="I137" s="87"/>
      <c r="J137" s="88"/>
      <c r="K137" s="33"/>
    </row>
    <row r="138" spans="1:11" s="6" customFormat="1" ht="12.75" customHeight="1">
      <c r="A138" s="77">
        <v>43</v>
      </c>
      <c r="B138" s="66" t="s">
        <v>155</v>
      </c>
      <c r="C138" s="98" t="s">
        <v>19</v>
      </c>
      <c r="D138" s="72" t="s">
        <v>110</v>
      </c>
      <c r="E138" s="140">
        <v>5</v>
      </c>
      <c r="F138" s="143" t="s">
        <v>8</v>
      </c>
      <c r="G138" s="64"/>
      <c r="H138" s="91">
        <v>3900</v>
      </c>
      <c r="I138" s="62"/>
      <c r="J138" s="91"/>
      <c r="K138" s="135">
        <v>60</v>
      </c>
    </row>
    <row r="139" spans="1:11" s="6" customFormat="1" ht="15" customHeight="1">
      <c r="A139" s="77"/>
      <c r="B139" s="67"/>
      <c r="C139" s="98"/>
      <c r="D139" s="73"/>
      <c r="E139" s="141"/>
      <c r="F139" s="144"/>
      <c r="G139" s="65"/>
      <c r="H139" s="91"/>
      <c r="I139" s="63"/>
      <c r="J139" s="91"/>
      <c r="K139" s="136"/>
    </row>
    <row r="140" spans="1:11" ht="15" customHeight="1">
      <c r="A140" s="120" t="s">
        <v>15</v>
      </c>
      <c r="B140" s="121"/>
      <c r="C140" s="121"/>
      <c r="D140" s="121"/>
      <c r="E140" s="121"/>
      <c r="F140" s="122"/>
      <c r="G140" s="34">
        <f>G127+G129+G131+G133+G135+G138</f>
        <v>30750</v>
      </c>
      <c r="H140" s="34">
        <f>H127+H129+H131+H133+H135+H138</f>
        <v>22650</v>
      </c>
      <c r="I140" s="34">
        <f>I127+I129+I131+I133+I135+I138</f>
        <v>0</v>
      </c>
      <c r="J140" s="34">
        <f>J127+J129+J131+J133+J135+J138</f>
        <v>0</v>
      </c>
      <c r="K140" s="38">
        <f>K127+K129+K131+K133+K135+K138</f>
        <v>480</v>
      </c>
    </row>
    <row r="141" spans="1:11" ht="15" customHeight="1">
      <c r="A141" s="120" t="s">
        <v>23</v>
      </c>
      <c r="B141" s="121"/>
      <c r="C141" s="121"/>
      <c r="D141" s="121"/>
      <c r="E141" s="121"/>
      <c r="F141" s="122"/>
      <c r="G141" s="34">
        <f>SUM(G140+G124+G103)</f>
        <v>153850</v>
      </c>
      <c r="H141" s="34">
        <f>SUM(H140+H124+H103)</f>
        <v>90818</v>
      </c>
      <c r="I141" s="34">
        <f>SUM(I140+I124+I103)</f>
        <v>0</v>
      </c>
      <c r="J141" s="34">
        <f>SUM(J140+J124+J103)</f>
        <v>0</v>
      </c>
      <c r="K141" s="38">
        <f>K103+K124+K140</f>
        <v>1535</v>
      </c>
    </row>
    <row r="142" spans="1:11" ht="11.25" customHeight="1">
      <c r="A142" s="79" t="s">
        <v>109</v>
      </c>
      <c r="B142" s="80"/>
      <c r="C142" s="80"/>
      <c r="D142" s="80"/>
      <c r="E142" s="80"/>
      <c r="F142" s="80"/>
      <c r="G142" s="80"/>
      <c r="H142" s="80"/>
      <c r="I142" s="80"/>
      <c r="J142" s="81"/>
      <c r="K142" s="22"/>
    </row>
    <row r="143" spans="1:11" ht="15" customHeight="1">
      <c r="A143" s="79" t="s">
        <v>45</v>
      </c>
      <c r="B143" s="80"/>
      <c r="C143" s="80"/>
      <c r="D143" s="80"/>
      <c r="E143" s="80"/>
      <c r="F143" s="80"/>
      <c r="G143" s="80"/>
      <c r="H143" s="80"/>
      <c r="I143" s="80"/>
      <c r="J143" s="81"/>
      <c r="K143" s="22"/>
    </row>
    <row r="144" spans="1:11" ht="7.5" customHeight="1">
      <c r="A144" s="64">
        <v>44</v>
      </c>
      <c r="B144" s="66" t="s">
        <v>157</v>
      </c>
      <c r="C144" s="64" t="s">
        <v>19</v>
      </c>
      <c r="D144" s="72" t="s">
        <v>111</v>
      </c>
      <c r="E144" s="112">
        <v>3</v>
      </c>
      <c r="F144" s="64" t="s">
        <v>112</v>
      </c>
      <c r="G144" s="62">
        <v>6000</v>
      </c>
      <c r="H144" s="137"/>
      <c r="I144" s="137"/>
      <c r="J144" s="62"/>
      <c r="K144" s="78">
        <v>60</v>
      </c>
    </row>
    <row r="145" spans="1:11" ht="19.5" customHeight="1">
      <c r="A145" s="65"/>
      <c r="B145" s="67"/>
      <c r="C145" s="65"/>
      <c r="D145" s="73"/>
      <c r="E145" s="113"/>
      <c r="F145" s="65"/>
      <c r="G145" s="63"/>
      <c r="H145" s="138"/>
      <c r="I145" s="138"/>
      <c r="J145" s="63"/>
      <c r="K145" s="78"/>
    </row>
    <row r="146" spans="1:11" ht="26.25" customHeight="1">
      <c r="A146" s="64">
        <v>45</v>
      </c>
      <c r="B146" s="66" t="s">
        <v>164</v>
      </c>
      <c r="C146" s="64" t="s">
        <v>19</v>
      </c>
      <c r="D146" s="72" t="s">
        <v>111</v>
      </c>
      <c r="E146" s="112">
        <v>3</v>
      </c>
      <c r="F146" s="64" t="s">
        <v>112</v>
      </c>
      <c r="G146" s="46">
        <v>7500</v>
      </c>
      <c r="H146" s="74"/>
      <c r="I146" s="50"/>
      <c r="J146" s="62"/>
      <c r="K146" s="37">
        <v>60</v>
      </c>
    </row>
    <row r="147" spans="1:11" ht="25.5" customHeight="1" hidden="1">
      <c r="A147" s="65"/>
      <c r="B147" s="67"/>
      <c r="C147" s="65"/>
      <c r="D147" s="73"/>
      <c r="E147" s="113"/>
      <c r="F147" s="65"/>
      <c r="G147" s="47"/>
      <c r="H147" s="75"/>
      <c r="I147" s="51"/>
      <c r="J147" s="63"/>
      <c r="K147" s="37"/>
    </row>
    <row r="148" spans="1:11" ht="12.75" customHeight="1">
      <c r="A148" s="64">
        <v>46</v>
      </c>
      <c r="B148" s="85" t="s">
        <v>158</v>
      </c>
      <c r="C148" s="78" t="s">
        <v>19</v>
      </c>
      <c r="D148" s="145" t="s">
        <v>111</v>
      </c>
      <c r="E148" s="114">
        <v>3</v>
      </c>
      <c r="F148" s="78" t="s">
        <v>112</v>
      </c>
      <c r="G148" s="91">
        <v>6000</v>
      </c>
      <c r="H148" s="142"/>
      <c r="I148" s="142"/>
      <c r="J148" s="91"/>
      <c r="K148" s="78">
        <v>60</v>
      </c>
    </row>
    <row r="149" spans="1:11" ht="15.75" customHeight="1">
      <c r="A149" s="65"/>
      <c r="B149" s="139"/>
      <c r="C149" s="78"/>
      <c r="D149" s="145"/>
      <c r="E149" s="114"/>
      <c r="F149" s="78"/>
      <c r="G149" s="91"/>
      <c r="H149" s="142"/>
      <c r="I149" s="142"/>
      <c r="J149" s="91"/>
      <c r="K149" s="78"/>
    </row>
    <row r="150" spans="1:11" ht="21.75" customHeight="1">
      <c r="A150" s="44">
        <v>47</v>
      </c>
      <c r="B150" s="33" t="s">
        <v>169</v>
      </c>
      <c r="C150" s="44" t="s">
        <v>19</v>
      </c>
      <c r="D150" s="45" t="s">
        <v>29</v>
      </c>
      <c r="E150" s="52">
        <v>3</v>
      </c>
      <c r="F150" s="44" t="s">
        <v>112</v>
      </c>
      <c r="G150" s="48"/>
      <c r="H150" s="49"/>
      <c r="I150" s="49"/>
      <c r="J150" s="48"/>
      <c r="K150" s="43">
        <v>45</v>
      </c>
    </row>
    <row r="151" spans="1:11" ht="21" customHeight="1">
      <c r="A151" s="44">
        <v>48</v>
      </c>
      <c r="B151" s="33" t="s">
        <v>170</v>
      </c>
      <c r="C151" s="44" t="s">
        <v>19</v>
      </c>
      <c r="D151" s="45" t="s">
        <v>29</v>
      </c>
      <c r="E151" s="52">
        <v>3</v>
      </c>
      <c r="F151" s="44" t="s">
        <v>112</v>
      </c>
      <c r="G151" s="48"/>
      <c r="H151" s="49"/>
      <c r="I151" s="49"/>
      <c r="J151" s="48"/>
      <c r="K151" s="43">
        <v>45</v>
      </c>
    </row>
    <row r="152" spans="1:11" ht="12.75">
      <c r="A152" s="120" t="s">
        <v>117</v>
      </c>
      <c r="B152" s="121"/>
      <c r="C152" s="121"/>
      <c r="D152" s="121"/>
      <c r="E152" s="121"/>
      <c r="F152" s="122"/>
      <c r="G152" s="34">
        <f>G144+G146+G148+G150+G151</f>
        <v>19500</v>
      </c>
      <c r="H152" s="34">
        <f>H144+H146+H148+H150+H151</f>
        <v>0</v>
      </c>
      <c r="I152" s="34">
        <f>I144+I146+I148+I150+I151</f>
        <v>0</v>
      </c>
      <c r="J152" s="34">
        <f>J144+J146+J148+J150+J151</f>
        <v>0</v>
      </c>
      <c r="K152" s="38">
        <f>K144+K146+K148+K150+K151</f>
        <v>270</v>
      </c>
    </row>
    <row r="153" spans="1:11" ht="12.75">
      <c r="A153" s="79" t="s">
        <v>56</v>
      </c>
      <c r="B153" s="80"/>
      <c r="C153" s="80"/>
      <c r="D153" s="80"/>
      <c r="E153" s="80"/>
      <c r="F153" s="80"/>
      <c r="G153" s="80"/>
      <c r="H153" s="80"/>
      <c r="I153" s="80"/>
      <c r="J153" s="81"/>
      <c r="K153" s="22"/>
    </row>
    <row r="154" spans="1:11" ht="12.75">
      <c r="A154" s="79" t="s">
        <v>45</v>
      </c>
      <c r="B154" s="80"/>
      <c r="C154" s="80"/>
      <c r="D154" s="80"/>
      <c r="E154" s="80"/>
      <c r="F154" s="80"/>
      <c r="G154" s="80"/>
      <c r="H154" s="80"/>
      <c r="I154" s="80"/>
      <c r="J154" s="81"/>
      <c r="K154" s="22"/>
    </row>
    <row r="155" spans="1:11" ht="12.75">
      <c r="A155" s="64">
        <v>49</v>
      </c>
      <c r="B155" s="105" t="s">
        <v>159</v>
      </c>
      <c r="C155" s="64" t="s">
        <v>19</v>
      </c>
      <c r="D155" s="107" t="s">
        <v>111</v>
      </c>
      <c r="E155" s="112">
        <v>3</v>
      </c>
      <c r="F155" s="64" t="s">
        <v>113</v>
      </c>
      <c r="G155" s="62">
        <v>7500</v>
      </c>
      <c r="H155" s="62"/>
      <c r="I155" s="62"/>
      <c r="J155" s="62"/>
      <c r="K155" s="78">
        <v>60</v>
      </c>
    </row>
    <row r="156" spans="1:11" ht="12.75" customHeight="1">
      <c r="A156" s="65"/>
      <c r="B156" s="106"/>
      <c r="C156" s="65"/>
      <c r="D156" s="108"/>
      <c r="E156" s="113"/>
      <c r="F156" s="65"/>
      <c r="G156" s="63"/>
      <c r="H156" s="63"/>
      <c r="I156" s="63"/>
      <c r="J156" s="63"/>
      <c r="K156" s="78"/>
    </row>
    <row r="157" spans="1:11" ht="15" customHeight="1">
      <c r="A157" s="64">
        <v>50</v>
      </c>
      <c r="B157" s="105" t="s">
        <v>160</v>
      </c>
      <c r="C157" s="64" t="s">
        <v>19</v>
      </c>
      <c r="D157" s="107" t="s">
        <v>111</v>
      </c>
      <c r="E157" s="112">
        <v>3</v>
      </c>
      <c r="F157" s="64" t="s">
        <v>113</v>
      </c>
      <c r="G157" s="62">
        <v>7500</v>
      </c>
      <c r="H157" s="62"/>
      <c r="I157" s="62"/>
      <c r="J157" s="62"/>
      <c r="K157" s="78">
        <v>60</v>
      </c>
    </row>
    <row r="158" spans="1:11" ht="10.5" customHeight="1">
      <c r="A158" s="65"/>
      <c r="B158" s="106"/>
      <c r="C158" s="65"/>
      <c r="D158" s="108"/>
      <c r="E158" s="113"/>
      <c r="F158" s="65"/>
      <c r="G158" s="63"/>
      <c r="H158" s="63"/>
      <c r="I158" s="63"/>
      <c r="J158" s="63"/>
      <c r="K158" s="78"/>
    </row>
    <row r="159" spans="1:11" ht="24.75" customHeight="1">
      <c r="A159" s="44">
        <v>51</v>
      </c>
      <c r="B159" s="53" t="s">
        <v>171</v>
      </c>
      <c r="C159" s="44" t="s">
        <v>19</v>
      </c>
      <c r="D159" s="45" t="s">
        <v>29</v>
      </c>
      <c r="E159" s="52">
        <v>3</v>
      </c>
      <c r="F159" s="44" t="s">
        <v>113</v>
      </c>
      <c r="G159" s="48"/>
      <c r="H159" s="48"/>
      <c r="I159" s="48"/>
      <c r="J159" s="48"/>
      <c r="K159" s="43">
        <v>60</v>
      </c>
    </row>
    <row r="160" spans="1:11" ht="21.75" customHeight="1">
      <c r="A160" s="44">
        <v>52</v>
      </c>
      <c r="B160" s="53" t="s">
        <v>172</v>
      </c>
      <c r="C160" s="44" t="s">
        <v>19</v>
      </c>
      <c r="D160" s="45" t="s">
        <v>29</v>
      </c>
      <c r="E160" s="52">
        <v>3</v>
      </c>
      <c r="F160" s="44" t="s">
        <v>113</v>
      </c>
      <c r="G160" s="48"/>
      <c r="H160" s="48"/>
      <c r="I160" s="48"/>
      <c r="J160" s="48"/>
      <c r="K160" s="43">
        <v>44</v>
      </c>
    </row>
    <row r="161" spans="1:11" ht="12.75" customHeight="1">
      <c r="A161" s="109" t="s">
        <v>102</v>
      </c>
      <c r="B161" s="110"/>
      <c r="C161" s="110"/>
      <c r="D161" s="110"/>
      <c r="E161" s="110"/>
      <c r="F161" s="110"/>
      <c r="G161" s="110"/>
      <c r="H161" s="110"/>
      <c r="I161" s="110"/>
      <c r="J161" s="111"/>
      <c r="K161" s="37"/>
    </row>
    <row r="162" spans="1:11" s="17" customFormat="1" ht="12.75" customHeight="1">
      <c r="A162" s="77">
        <v>53</v>
      </c>
      <c r="B162" s="85" t="s">
        <v>131</v>
      </c>
      <c r="C162" s="77" t="s">
        <v>19</v>
      </c>
      <c r="D162" s="72" t="s">
        <v>29</v>
      </c>
      <c r="E162" s="72">
        <v>5</v>
      </c>
      <c r="F162" s="64" t="s">
        <v>113</v>
      </c>
      <c r="G162" s="166">
        <v>38700</v>
      </c>
      <c r="H162" s="166">
        <v>3670</v>
      </c>
      <c r="I162" s="64"/>
      <c r="J162" s="64"/>
      <c r="K162" s="78">
        <v>120</v>
      </c>
    </row>
    <row r="163" spans="1:11" s="17" customFormat="1" ht="12.75">
      <c r="A163" s="77"/>
      <c r="B163" s="85"/>
      <c r="C163" s="77"/>
      <c r="D163" s="73"/>
      <c r="E163" s="73"/>
      <c r="F163" s="65"/>
      <c r="G163" s="167"/>
      <c r="H163" s="167"/>
      <c r="I163" s="65"/>
      <c r="J163" s="65"/>
      <c r="K163" s="78"/>
    </row>
    <row r="164" spans="1:11" ht="12" customHeight="1">
      <c r="A164" s="120" t="s">
        <v>27</v>
      </c>
      <c r="B164" s="121"/>
      <c r="C164" s="121"/>
      <c r="D164" s="121"/>
      <c r="E164" s="121"/>
      <c r="F164" s="122"/>
      <c r="G164" s="34">
        <f>G155+G157+G159+G160+G162</f>
        <v>53700</v>
      </c>
      <c r="H164" s="34">
        <f>H155+H157+H159+H160+H162</f>
        <v>3670</v>
      </c>
      <c r="I164" s="34">
        <f>I155+I157+I159+I160+I162</f>
        <v>0</v>
      </c>
      <c r="J164" s="34">
        <f>J155+J157+J159+J160+J162</f>
        <v>0</v>
      </c>
      <c r="K164" s="38">
        <f>K155+K157+K159+K160+K162</f>
        <v>344</v>
      </c>
    </row>
    <row r="165" spans="1:11" ht="12.75">
      <c r="A165" s="79" t="s">
        <v>57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1"/>
    </row>
    <row r="166" spans="1:11" ht="12.75">
      <c r="A166" s="149" t="s">
        <v>45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</row>
    <row r="167" spans="1:11" ht="12.75">
      <c r="A167" s="64">
        <v>54</v>
      </c>
      <c r="B167" s="160" t="s">
        <v>213</v>
      </c>
      <c r="C167" s="78" t="s">
        <v>19</v>
      </c>
      <c r="D167" s="72" t="s">
        <v>147</v>
      </c>
      <c r="E167" s="112">
        <v>3</v>
      </c>
      <c r="F167" s="78" t="s">
        <v>3</v>
      </c>
      <c r="G167" s="91">
        <v>3000</v>
      </c>
      <c r="H167" s="91">
        <v>300</v>
      </c>
      <c r="I167" s="78"/>
      <c r="J167" s="78"/>
      <c r="K167" s="64">
        <v>30</v>
      </c>
    </row>
    <row r="168" spans="1:11" ht="12.75">
      <c r="A168" s="65"/>
      <c r="B168" s="160"/>
      <c r="C168" s="78"/>
      <c r="D168" s="73"/>
      <c r="E168" s="113"/>
      <c r="F168" s="78"/>
      <c r="G168" s="91"/>
      <c r="H168" s="91"/>
      <c r="I168" s="78"/>
      <c r="J168" s="78"/>
      <c r="K168" s="65"/>
    </row>
    <row r="169" spans="1:11" ht="12.75">
      <c r="A169" s="79" t="s">
        <v>88</v>
      </c>
      <c r="B169" s="80"/>
      <c r="C169" s="80"/>
      <c r="D169" s="80"/>
      <c r="E169" s="80"/>
      <c r="F169" s="80"/>
      <c r="G169" s="80"/>
      <c r="H169" s="80"/>
      <c r="I169" s="80"/>
      <c r="J169" s="81"/>
      <c r="K169" s="22"/>
    </row>
    <row r="170" spans="1:11" ht="12.75">
      <c r="A170" s="64">
        <v>55</v>
      </c>
      <c r="B170" s="105" t="s">
        <v>252</v>
      </c>
      <c r="C170" s="78" t="s">
        <v>19</v>
      </c>
      <c r="D170" s="70" t="s">
        <v>59</v>
      </c>
      <c r="E170" s="114">
        <v>2</v>
      </c>
      <c r="F170" s="78" t="s">
        <v>3</v>
      </c>
      <c r="G170" s="74">
        <v>6000</v>
      </c>
      <c r="H170" s="142">
        <v>150</v>
      </c>
      <c r="I170" s="74"/>
      <c r="J170" s="142"/>
      <c r="K170" s="78">
        <v>60</v>
      </c>
    </row>
    <row r="171" spans="1:11" ht="40.5" customHeight="1">
      <c r="A171" s="65"/>
      <c r="B171" s="106"/>
      <c r="C171" s="78"/>
      <c r="D171" s="71"/>
      <c r="E171" s="114"/>
      <c r="F171" s="78"/>
      <c r="G171" s="75"/>
      <c r="H171" s="142"/>
      <c r="I171" s="75"/>
      <c r="J171" s="142"/>
      <c r="K171" s="78"/>
    </row>
    <row r="172" spans="1:11" ht="12.75" customHeight="1">
      <c r="A172" s="77">
        <v>56</v>
      </c>
      <c r="B172" s="85" t="s">
        <v>186</v>
      </c>
      <c r="C172" s="77" t="s">
        <v>19</v>
      </c>
      <c r="D172" s="72" t="s">
        <v>28</v>
      </c>
      <c r="E172" s="72">
        <v>2</v>
      </c>
      <c r="F172" s="64" t="s">
        <v>3</v>
      </c>
      <c r="G172" s="74">
        <v>12000</v>
      </c>
      <c r="H172" s="142">
        <v>2650</v>
      </c>
      <c r="I172" s="74"/>
      <c r="J172" s="142"/>
      <c r="K172" s="78">
        <v>100</v>
      </c>
    </row>
    <row r="173" spans="1:11" ht="12.75" customHeight="1">
      <c r="A173" s="77"/>
      <c r="B173" s="85"/>
      <c r="C173" s="77"/>
      <c r="D173" s="73"/>
      <c r="E173" s="73"/>
      <c r="F173" s="65"/>
      <c r="G173" s="75"/>
      <c r="H173" s="142"/>
      <c r="I173" s="75"/>
      <c r="J173" s="142"/>
      <c r="K173" s="78"/>
    </row>
    <row r="174" spans="1:11" ht="12.75">
      <c r="A174" s="79" t="s">
        <v>58</v>
      </c>
      <c r="B174" s="80"/>
      <c r="C174" s="80"/>
      <c r="D174" s="80"/>
      <c r="E174" s="80"/>
      <c r="F174" s="80"/>
      <c r="G174" s="80"/>
      <c r="H174" s="80"/>
      <c r="I174" s="80"/>
      <c r="J174" s="81"/>
      <c r="K174" s="32"/>
    </row>
    <row r="175" spans="1:11" ht="12.75" customHeight="1">
      <c r="A175" s="68">
        <v>57</v>
      </c>
      <c r="B175" s="66" t="s">
        <v>151</v>
      </c>
      <c r="C175" s="68" t="s">
        <v>19</v>
      </c>
      <c r="D175" s="70" t="s">
        <v>59</v>
      </c>
      <c r="E175" s="72">
        <v>2</v>
      </c>
      <c r="F175" s="64" t="s">
        <v>3</v>
      </c>
      <c r="G175" s="74">
        <v>5250</v>
      </c>
      <c r="H175" s="142">
        <v>1050</v>
      </c>
      <c r="I175" s="74"/>
      <c r="J175" s="142"/>
      <c r="K175" s="78">
        <v>40</v>
      </c>
    </row>
    <row r="176" spans="1:11" ht="10.5" customHeight="1">
      <c r="A176" s="69"/>
      <c r="B176" s="67"/>
      <c r="C176" s="69"/>
      <c r="D176" s="71"/>
      <c r="E176" s="73"/>
      <c r="F176" s="65"/>
      <c r="G176" s="75"/>
      <c r="H176" s="142"/>
      <c r="I176" s="75"/>
      <c r="J176" s="142"/>
      <c r="K176" s="78"/>
    </row>
    <row r="177" spans="1:11" ht="12.75" customHeight="1">
      <c r="A177" s="120" t="s">
        <v>16</v>
      </c>
      <c r="B177" s="121"/>
      <c r="C177" s="121"/>
      <c r="D177" s="121"/>
      <c r="E177" s="121"/>
      <c r="F177" s="122"/>
      <c r="G177" s="34">
        <f>G167+G170+G172+G175</f>
        <v>26250</v>
      </c>
      <c r="H177" s="34">
        <f>H167+H170+H172+H175</f>
        <v>4150</v>
      </c>
      <c r="I177" s="34">
        <f>I170+I172+I175</f>
        <v>0</v>
      </c>
      <c r="J177" s="34">
        <f>J170+J172+J175</f>
        <v>0</v>
      </c>
      <c r="K177" s="38">
        <f>K167+K170+K172+K175</f>
        <v>230</v>
      </c>
    </row>
    <row r="178" spans="1:11" ht="12.75" customHeight="1">
      <c r="A178" s="120" t="s">
        <v>25</v>
      </c>
      <c r="B178" s="121"/>
      <c r="C178" s="121"/>
      <c r="D178" s="121"/>
      <c r="E178" s="121"/>
      <c r="F178" s="122"/>
      <c r="G178" s="34">
        <f>SUM(G177+G164+G152)</f>
        <v>99450</v>
      </c>
      <c r="H178" s="34">
        <f>SUM(H177+H164+H152)</f>
        <v>7820</v>
      </c>
      <c r="I178" s="34">
        <f>SUM(I177+I164+I152)</f>
        <v>0</v>
      </c>
      <c r="J178" s="34">
        <f>SUM(J177+J164+J152)</f>
        <v>0</v>
      </c>
      <c r="K178" s="38">
        <f>K152+K164+K177</f>
        <v>844</v>
      </c>
    </row>
    <row r="179" spans="1:11" ht="12" customHeight="1">
      <c r="A179" s="79" t="s">
        <v>60</v>
      </c>
      <c r="B179" s="80"/>
      <c r="C179" s="80"/>
      <c r="D179" s="80"/>
      <c r="E179" s="80"/>
      <c r="F179" s="80"/>
      <c r="G179" s="80"/>
      <c r="H179" s="80"/>
      <c r="I179" s="80"/>
      <c r="J179" s="81"/>
      <c r="K179" s="22"/>
    </row>
    <row r="180" spans="1:11" ht="12.75" customHeight="1">
      <c r="A180" s="79" t="s">
        <v>45</v>
      </c>
      <c r="B180" s="80"/>
      <c r="C180" s="80"/>
      <c r="D180" s="80"/>
      <c r="E180" s="80"/>
      <c r="F180" s="80"/>
      <c r="G180" s="80"/>
      <c r="H180" s="80"/>
      <c r="I180" s="80"/>
      <c r="J180" s="80"/>
      <c r="K180" s="81"/>
    </row>
    <row r="181" spans="1:11" ht="14.25" customHeight="1">
      <c r="A181" s="64">
        <v>58</v>
      </c>
      <c r="B181" s="66" t="s">
        <v>218</v>
      </c>
      <c r="C181" s="64" t="s">
        <v>19</v>
      </c>
      <c r="D181" s="72" t="s">
        <v>147</v>
      </c>
      <c r="E181" s="112">
        <v>3</v>
      </c>
      <c r="F181" s="64" t="s">
        <v>4</v>
      </c>
      <c r="G181" s="62">
        <v>15000</v>
      </c>
      <c r="H181" s="62"/>
      <c r="I181" s="64"/>
      <c r="J181" s="64"/>
      <c r="K181" s="78">
        <v>30</v>
      </c>
    </row>
    <row r="182" spans="1:11" ht="14.25" customHeight="1">
      <c r="A182" s="65"/>
      <c r="B182" s="67"/>
      <c r="C182" s="65"/>
      <c r="D182" s="73"/>
      <c r="E182" s="113"/>
      <c r="F182" s="65"/>
      <c r="G182" s="63"/>
      <c r="H182" s="63"/>
      <c r="I182" s="65"/>
      <c r="J182" s="65"/>
      <c r="K182" s="78"/>
    </row>
    <row r="183" spans="1:11" ht="12" customHeight="1">
      <c r="A183" s="78">
        <v>59</v>
      </c>
      <c r="B183" s="66" t="s">
        <v>256</v>
      </c>
      <c r="C183" s="78" t="s">
        <v>19</v>
      </c>
      <c r="D183" s="145" t="s">
        <v>29</v>
      </c>
      <c r="E183" s="114">
        <v>3</v>
      </c>
      <c r="F183" s="78" t="s">
        <v>4</v>
      </c>
      <c r="G183" s="91"/>
      <c r="H183" s="91"/>
      <c r="I183" s="78"/>
      <c r="J183" s="78"/>
      <c r="K183" s="78">
        <v>35</v>
      </c>
    </row>
    <row r="184" spans="1:11" ht="28.5" customHeight="1">
      <c r="A184" s="78"/>
      <c r="B184" s="67"/>
      <c r="C184" s="78"/>
      <c r="D184" s="145"/>
      <c r="E184" s="114"/>
      <c r="F184" s="78"/>
      <c r="G184" s="91"/>
      <c r="H184" s="91"/>
      <c r="I184" s="78"/>
      <c r="J184" s="78"/>
      <c r="K184" s="78"/>
    </row>
    <row r="185" spans="1:11" ht="12.75" customHeight="1">
      <c r="A185" s="86" t="s">
        <v>70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8"/>
    </row>
    <row r="186" spans="1:11" ht="12.75" customHeight="1">
      <c r="A186" s="77">
        <v>60</v>
      </c>
      <c r="B186" s="85" t="s">
        <v>186</v>
      </c>
      <c r="C186" s="77" t="s">
        <v>21</v>
      </c>
      <c r="D186" s="70" t="s">
        <v>71</v>
      </c>
      <c r="E186" s="72">
        <v>2</v>
      </c>
      <c r="F186" s="64" t="s">
        <v>4</v>
      </c>
      <c r="G186" s="62">
        <v>9000</v>
      </c>
      <c r="H186" s="62">
        <v>1750</v>
      </c>
      <c r="I186" s="64"/>
      <c r="J186" s="64"/>
      <c r="K186" s="78">
        <v>50</v>
      </c>
    </row>
    <row r="187" spans="1:11" ht="13.5" customHeight="1">
      <c r="A187" s="77"/>
      <c r="B187" s="85"/>
      <c r="C187" s="77"/>
      <c r="D187" s="71"/>
      <c r="E187" s="73"/>
      <c r="F187" s="65"/>
      <c r="G187" s="63"/>
      <c r="H187" s="63"/>
      <c r="I187" s="65"/>
      <c r="J187" s="65"/>
      <c r="K187" s="78"/>
    </row>
    <row r="188" spans="1:11" ht="13.5" customHeight="1">
      <c r="A188" s="86" t="s">
        <v>165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8"/>
    </row>
    <row r="189" spans="1:11" ht="16.5" customHeight="1">
      <c r="A189" s="77">
        <v>61</v>
      </c>
      <c r="B189" s="85" t="s">
        <v>186</v>
      </c>
      <c r="C189" s="77" t="s">
        <v>21</v>
      </c>
      <c r="D189" s="151" t="s">
        <v>71</v>
      </c>
      <c r="E189" s="145">
        <v>2</v>
      </c>
      <c r="F189" s="78" t="s">
        <v>4</v>
      </c>
      <c r="G189" s="91">
        <v>7500</v>
      </c>
      <c r="H189" s="91">
        <v>3150</v>
      </c>
      <c r="I189" s="78"/>
      <c r="J189" s="78"/>
      <c r="K189" s="78">
        <v>60</v>
      </c>
    </row>
    <row r="190" spans="1:11" ht="10.5" customHeight="1">
      <c r="A190" s="77"/>
      <c r="B190" s="85"/>
      <c r="C190" s="77"/>
      <c r="D190" s="151"/>
      <c r="E190" s="145"/>
      <c r="F190" s="78"/>
      <c r="G190" s="91"/>
      <c r="H190" s="91"/>
      <c r="I190" s="78"/>
      <c r="J190" s="78"/>
      <c r="K190" s="78"/>
    </row>
    <row r="191" spans="1:11" ht="12.75">
      <c r="A191" s="79" t="s">
        <v>61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1"/>
    </row>
    <row r="192" spans="1:11" ht="12.75" customHeight="1">
      <c r="A192" s="77">
        <v>62</v>
      </c>
      <c r="B192" s="85" t="s">
        <v>186</v>
      </c>
      <c r="C192" s="77" t="s">
        <v>21</v>
      </c>
      <c r="D192" s="70" t="s">
        <v>71</v>
      </c>
      <c r="E192" s="72">
        <v>2</v>
      </c>
      <c r="F192" s="64" t="s">
        <v>4</v>
      </c>
      <c r="G192" s="62">
        <v>7500</v>
      </c>
      <c r="H192" s="62">
        <v>2550</v>
      </c>
      <c r="I192" s="64"/>
      <c r="J192" s="64"/>
      <c r="K192" s="78">
        <v>50</v>
      </c>
    </row>
    <row r="193" spans="1:11" ht="12.75" customHeight="1">
      <c r="A193" s="77"/>
      <c r="B193" s="85"/>
      <c r="C193" s="77"/>
      <c r="D193" s="71"/>
      <c r="E193" s="73"/>
      <c r="F193" s="65"/>
      <c r="G193" s="63"/>
      <c r="H193" s="63"/>
      <c r="I193" s="65"/>
      <c r="J193" s="65"/>
      <c r="K193" s="78"/>
    </row>
    <row r="194" spans="1:11" ht="12.75" customHeight="1">
      <c r="A194" s="86" t="s">
        <v>50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8"/>
    </row>
    <row r="195" spans="1:11" ht="12.75" customHeight="1">
      <c r="A195" s="77">
        <v>63</v>
      </c>
      <c r="B195" s="85" t="s">
        <v>246</v>
      </c>
      <c r="C195" s="77" t="s">
        <v>21</v>
      </c>
      <c r="D195" s="151" t="s">
        <v>139</v>
      </c>
      <c r="E195" s="145">
        <v>2</v>
      </c>
      <c r="F195" s="78" t="s">
        <v>4</v>
      </c>
      <c r="G195" s="91"/>
      <c r="H195" s="91">
        <v>14100</v>
      </c>
      <c r="I195" s="78"/>
      <c r="J195" s="78"/>
      <c r="K195" s="78">
        <v>100</v>
      </c>
    </row>
    <row r="196" spans="1:11" ht="26.25" customHeight="1">
      <c r="A196" s="77"/>
      <c r="B196" s="85"/>
      <c r="C196" s="77"/>
      <c r="D196" s="151"/>
      <c r="E196" s="145"/>
      <c r="F196" s="78"/>
      <c r="G196" s="91"/>
      <c r="H196" s="91"/>
      <c r="I196" s="78"/>
      <c r="J196" s="78"/>
      <c r="K196" s="78"/>
    </row>
    <row r="197" spans="1:11" ht="13.5" customHeight="1">
      <c r="A197" s="86" t="s">
        <v>138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8"/>
    </row>
    <row r="198" spans="1:11" ht="14.25" customHeight="1">
      <c r="A198" s="77">
        <v>64</v>
      </c>
      <c r="B198" s="66" t="s">
        <v>245</v>
      </c>
      <c r="C198" s="77" t="s">
        <v>19</v>
      </c>
      <c r="D198" s="145" t="s">
        <v>139</v>
      </c>
      <c r="E198" s="145">
        <v>2</v>
      </c>
      <c r="F198" s="78" t="s">
        <v>4</v>
      </c>
      <c r="G198" s="64"/>
      <c r="H198" s="62">
        <v>6450</v>
      </c>
      <c r="I198" s="64"/>
      <c r="J198" s="64"/>
      <c r="K198" s="78">
        <v>60</v>
      </c>
    </row>
    <row r="199" spans="1:11" ht="24.75" customHeight="1">
      <c r="A199" s="77"/>
      <c r="B199" s="67"/>
      <c r="C199" s="77"/>
      <c r="D199" s="145"/>
      <c r="E199" s="145"/>
      <c r="F199" s="78"/>
      <c r="G199" s="65"/>
      <c r="H199" s="63"/>
      <c r="I199" s="65"/>
      <c r="J199" s="65"/>
      <c r="K199" s="78"/>
    </row>
    <row r="200" spans="1:11" ht="12.75" customHeight="1">
      <c r="A200" s="86" t="s">
        <v>46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8"/>
    </row>
    <row r="201" spans="1:11" ht="12.75" customHeight="1">
      <c r="A201" s="68">
        <v>65</v>
      </c>
      <c r="B201" s="66" t="s">
        <v>253</v>
      </c>
      <c r="C201" s="68" t="s">
        <v>19</v>
      </c>
      <c r="D201" s="70" t="s">
        <v>59</v>
      </c>
      <c r="E201" s="72">
        <v>2</v>
      </c>
      <c r="F201" s="64" t="s">
        <v>4</v>
      </c>
      <c r="G201" s="62">
        <v>7500</v>
      </c>
      <c r="H201" s="62">
        <v>1500</v>
      </c>
      <c r="I201" s="64"/>
      <c r="J201" s="64"/>
      <c r="K201" s="78">
        <v>60</v>
      </c>
    </row>
    <row r="202" spans="1:11" ht="37.5" customHeight="1">
      <c r="A202" s="69"/>
      <c r="B202" s="67"/>
      <c r="C202" s="69"/>
      <c r="D202" s="71"/>
      <c r="E202" s="73"/>
      <c r="F202" s="65"/>
      <c r="G202" s="63"/>
      <c r="H202" s="63"/>
      <c r="I202" s="65"/>
      <c r="J202" s="65"/>
      <c r="K202" s="78"/>
    </row>
    <row r="203" spans="1:11" ht="12.75" customHeight="1">
      <c r="A203" s="120" t="s">
        <v>17</v>
      </c>
      <c r="B203" s="121"/>
      <c r="C203" s="121"/>
      <c r="D203" s="121"/>
      <c r="E203" s="121"/>
      <c r="F203" s="122"/>
      <c r="G203" s="34">
        <f>G181+G183+G186+G189+G192+G195+G198+G201</f>
        <v>46500</v>
      </c>
      <c r="H203" s="34">
        <f>H181+H183+H186+H189+H192+H195+H198+H201</f>
        <v>29500</v>
      </c>
      <c r="I203" s="34">
        <f>I181+I183+I186+I189+I192+I195+I198+I201</f>
        <v>0</v>
      </c>
      <c r="J203" s="34">
        <f>J181+J183+J186+J189+J192+J195+J198+J201</f>
        <v>0</v>
      </c>
      <c r="K203" s="38">
        <f>K181+K183+K186+K189+K192+K195+K198+K201</f>
        <v>445</v>
      </c>
    </row>
    <row r="204" spans="1:11" ht="15" customHeight="1">
      <c r="A204" s="79" t="s">
        <v>62</v>
      </c>
      <c r="B204" s="80"/>
      <c r="C204" s="80"/>
      <c r="D204" s="80"/>
      <c r="E204" s="80"/>
      <c r="F204" s="80"/>
      <c r="G204" s="80"/>
      <c r="H204" s="80"/>
      <c r="I204" s="80"/>
      <c r="J204" s="81"/>
      <c r="K204" s="22"/>
    </row>
    <row r="205" spans="1:11" ht="15" customHeight="1">
      <c r="A205" s="79" t="s">
        <v>45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1"/>
    </row>
    <row r="206" spans="1:11" ht="15" customHeight="1">
      <c r="A206" s="64">
        <v>66</v>
      </c>
      <c r="B206" s="66" t="s">
        <v>211</v>
      </c>
      <c r="C206" s="64" t="s">
        <v>19</v>
      </c>
      <c r="D206" s="70" t="s">
        <v>142</v>
      </c>
      <c r="E206" s="112">
        <v>3</v>
      </c>
      <c r="F206" s="64" t="s">
        <v>6</v>
      </c>
      <c r="G206" s="91">
        <v>7500</v>
      </c>
      <c r="H206" s="91">
        <v>1500</v>
      </c>
      <c r="I206" s="149"/>
      <c r="J206" s="149"/>
      <c r="K206" s="64">
        <v>30</v>
      </c>
    </row>
    <row r="207" spans="1:11" ht="15" customHeight="1">
      <c r="A207" s="65"/>
      <c r="B207" s="67"/>
      <c r="C207" s="65"/>
      <c r="D207" s="71"/>
      <c r="E207" s="113"/>
      <c r="F207" s="65"/>
      <c r="G207" s="91"/>
      <c r="H207" s="91"/>
      <c r="I207" s="149"/>
      <c r="J207" s="149"/>
      <c r="K207" s="65"/>
    </row>
    <row r="208" spans="1:11" ht="15" customHeight="1">
      <c r="A208" s="64">
        <v>67</v>
      </c>
      <c r="B208" s="66" t="s">
        <v>190</v>
      </c>
      <c r="C208" s="64" t="s">
        <v>19</v>
      </c>
      <c r="D208" s="70" t="s">
        <v>142</v>
      </c>
      <c r="E208" s="114">
        <v>3</v>
      </c>
      <c r="F208" s="64" t="s">
        <v>6</v>
      </c>
      <c r="G208" s="62">
        <v>9000</v>
      </c>
      <c r="H208" s="91">
        <v>900</v>
      </c>
      <c r="I208" s="149"/>
      <c r="J208" s="149"/>
      <c r="K208" s="64">
        <v>30</v>
      </c>
    </row>
    <row r="209" spans="1:11" ht="15.75" customHeight="1">
      <c r="A209" s="65"/>
      <c r="B209" s="67"/>
      <c r="C209" s="65"/>
      <c r="D209" s="71"/>
      <c r="E209" s="114"/>
      <c r="F209" s="65"/>
      <c r="G209" s="63"/>
      <c r="H209" s="91"/>
      <c r="I209" s="149"/>
      <c r="J209" s="149"/>
      <c r="K209" s="65"/>
    </row>
    <row r="210" spans="1:11" ht="15" customHeight="1">
      <c r="A210" s="78">
        <v>68</v>
      </c>
      <c r="B210" s="115" t="s">
        <v>174</v>
      </c>
      <c r="C210" s="64" t="s">
        <v>19</v>
      </c>
      <c r="D210" s="78" t="s">
        <v>29</v>
      </c>
      <c r="E210" s="114">
        <v>3</v>
      </c>
      <c r="F210" s="78" t="s">
        <v>6</v>
      </c>
      <c r="G210" s="91"/>
      <c r="H210" s="91"/>
      <c r="I210" s="91"/>
      <c r="J210" s="91"/>
      <c r="K210" s="78">
        <v>35</v>
      </c>
    </row>
    <row r="211" spans="1:11" ht="10.5" customHeight="1">
      <c r="A211" s="78"/>
      <c r="B211" s="116"/>
      <c r="C211" s="65"/>
      <c r="D211" s="78"/>
      <c r="E211" s="114"/>
      <c r="F211" s="78"/>
      <c r="G211" s="91"/>
      <c r="H211" s="91"/>
      <c r="I211" s="91"/>
      <c r="J211" s="91"/>
      <c r="K211" s="78"/>
    </row>
    <row r="212" spans="1:11" ht="12.75" customHeight="1">
      <c r="A212" s="95" t="s">
        <v>102</v>
      </c>
      <c r="B212" s="96"/>
      <c r="C212" s="96"/>
      <c r="D212" s="96"/>
      <c r="E212" s="96"/>
      <c r="F212" s="96"/>
      <c r="G212" s="96"/>
      <c r="H212" s="96"/>
      <c r="I212" s="96"/>
      <c r="J212" s="96"/>
      <c r="K212" s="97"/>
    </row>
    <row r="213" spans="1:11" ht="14.25" customHeight="1">
      <c r="A213" s="77">
        <v>69</v>
      </c>
      <c r="B213" s="85" t="s">
        <v>243</v>
      </c>
      <c r="C213" s="64" t="s">
        <v>19</v>
      </c>
      <c r="D213" s="64" t="s">
        <v>148</v>
      </c>
      <c r="E213" s="101">
        <v>5</v>
      </c>
      <c r="F213" s="102" t="s">
        <v>6</v>
      </c>
      <c r="G213" s="158"/>
      <c r="H213" s="76">
        <v>7500</v>
      </c>
      <c r="I213" s="171"/>
      <c r="J213" s="91"/>
      <c r="K213" s="64">
        <v>80</v>
      </c>
    </row>
    <row r="214" spans="1:11" ht="14.25" customHeight="1">
      <c r="A214" s="77"/>
      <c r="B214" s="85"/>
      <c r="C214" s="65"/>
      <c r="D214" s="65"/>
      <c r="E214" s="101"/>
      <c r="F214" s="102"/>
      <c r="G214" s="159"/>
      <c r="H214" s="76"/>
      <c r="I214" s="172"/>
      <c r="J214" s="91"/>
      <c r="K214" s="65"/>
    </row>
    <row r="215" spans="1:11" ht="12" customHeight="1">
      <c r="A215" s="86" t="s">
        <v>85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8"/>
    </row>
    <row r="216" spans="1:11" ht="12" customHeight="1">
      <c r="A216" s="77">
        <v>70</v>
      </c>
      <c r="B216" s="66" t="s">
        <v>150</v>
      </c>
      <c r="C216" s="98" t="s">
        <v>19</v>
      </c>
      <c r="D216" s="99" t="s">
        <v>32</v>
      </c>
      <c r="E216" s="101">
        <v>2</v>
      </c>
      <c r="F216" s="102" t="s">
        <v>6</v>
      </c>
      <c r="G216" s="158">
        <v>4500</v>
      </c>
      <c r="H216" s="76">
        <v>600</v>
      </c>
      <c r="I216" s="171"/>
      <c r="J216" s="91"/>
      <c r="K216" s="78">
        <v>40</v>
      </c>
    </row>
    <row r="217" spans="1:11" ht="16.5" customHeight="1">
      <c r="A217" s="77"/>
      <c r="B217" s="67"/>
      <c r="C217" s="98"/>
      <c r="D217" s="100"/>
      <c r="E217" s="101"/>
      <c r="F217" s="102"/>
      <c r="G217" s="159"/>
      <c r="H217" s="76"/>
      <c r="I217" s="172"/>
      <c r="J217" s="91"/>
      <c r="K217" s="78"/>
    </row>
    <row r="218" spans="1:11" ht="12.75" customHeight="1">
      <c r="A218" s="86" t="s">
        <v>88</v>
      </c>
      <c r="B218" s="87"/>
      <c r="C218" s="87"/>
      <c r="D218" s="87"/>
      <c r="E218" s="87"/>
      <c r="F218" s="87"/>
      <c r="G218" s="87"/>
      <c r="H218" s="87"/>
      <c r="I218" s="87"/>
      <c r="J218" s="87"/>
      <c r="K218" s="88"/>
    </row>
    <row r="219" spans="1:11" ht="16.5" customHeight="1">
      <c r="A219" s="77">
        <v>71</v>
      </c>
      <c r="B219" s="66" t="s">
        <v>244</v>
      </c>
      <c r="C219" s="98" t="s">
        <v>19</v>
      </c>
      <c r="D219" s="99" t="s">
        <v>32</v>
      </c>
      <c r="E219" s="101">
        <v>2</v>
      </c>
      <c r="F219" s="102" t="s">
        <v>6</v>
      </c>
      <c r="G219" s="102"/>
      <c r="H219" s="76">
        <v>6150</v>
      </c>
      <c r="I219" s="76"/>
      <c r="J219" s="91"/>
      <c r="K219" s="64">
        <v>60</v>
      </c>
    </row>
    <row r="220" spans="1:11" ht="24" customHeight="1">
      <c r="A220" s="77"/>
      <c r="B220" s="67"/>
      <c r="C220" s="98"/>
      <c r="D220" s="100"/>
      <c r="E220" s="101"/>
      <c r="F220" s="102"/>
      <c r="G220" s="102"/>
      <c r="H220" s="76"/>
      <c r="I220" s="76"/>
      <c r="J220" s="91"/>
      <c r="K220" s="65"/>
    </row>
    <row r="221" spans="1:11" s="17" customFormat="1" ht="11.25" customHeight="1">
      <c r="A221" s="79" t="s">
        <v>50</v>
      </c>
      <c r="B221" s="80"/>
      <c r="C221" s="80"/>
      <c r="D221" s="80"/>
      <c r="E221" s="80"/>
      <c r="F221" s="80"/>
      <c r="G221" s="80"/>
      <c r="H221" s="80"/>
      <c r="I221" s="80"/>
      <c r="J221" s="80"/>
      <c r="K221" s="81"/>
    </row>
    <row r="222" spans="1:11" ht="12.75" customHeight="1">
      <c r="A222" s="68">
        <v>72</v>
      </c>
      <c r="B222" s="85" t="s">
        <v>187</v>
      </c>
      <c r="C222" s="77" t="s">
        <v>21</v>
      </c>
      <c r="D222" s="72" t="s">
        <v>28</v>
      </c>
      <c r="E222" s="72">
        <v>2</v>
      </c>
      <c r="F222" s="64" t="s">
        <v>6</v>
      </c>
      <c r="G222" s="158">
        <v>12000</v>
      </c>
      <c r="H222" s="150">
        <v>2550</v>
      </c>
      <c r="I222" s="171"/>
      <c r="J222" s="91"/>
      <c r="K222" s="78">
        <v>80</v>
      </c>
    </row>
    <row r="223" spans="1:11" ht="16.5" customHeight="1">
      <c r="A223" s="69"/>
      <c r="B223" s="85"/>
      <c r="C223" s="77"/>
      <c r="D223" s="73"/>
      <c r="E223" s="73"/>
      <c r="F223" s="65"/>
      <c r="G223" s="159"/>
      <c r="H223" s="150"/>
      <c r="I223" s="172"/>
      <c r="J223" s="91"/>
      <c r="K223" s="78"/>
    </row>
    <row r="224" spans="1:11" s="17" customFormat="1" ht="12.75" customHeight="1">
      <c r="A224" s="120" t="s">
        <v>37</v>
      </c>
      <c r="B224" s="121"/>
      <c r="C224" s="121"/>
      <c r="D224" s="121"/>
      <c r="E224" s="121"/>
      <c r="F224" s="122"/>
      <c r="G224" s="34">
        <f>G206+G208+G210+G213+G216+G219+G222</f>
        <v>33000</v>
      </c>
      <c r="H224" s="34">
        <f>H206+H208+H210+H213+H216+H219+H222</f>
        <v>19200</v>
      </c>
      <c r="I224" s="34">
        <f>I208+I210+I213+I216+I219+I222</f>
        <v>0</v>
      </c>
      <c r="J224" s="34">
        <f>J208+J210+J213+J216+J219+J222</f>
        <v>0</v>
      </c>
      <c r="K224" s="38">
        <f>K206+K208+K210+K213+K216+K219+K222</f>
        <v>355</v>
      </c>
    </row>
    <row r="225" spans="1:11" s="17" customFormat="1" ht="14.25" customHeight="1">
      <c r="A225" s="79" t="s">
        <v>63</v>
      </c>
      <c r="B225" s="80"/>
      <c r="C225" s="80"/>
      <c r="D225" s="80"/>
      <c r="E225" s="80"/>
      <c r="F225" s="80"/>
      <c r="G225" s="80"/>
      <c r="H225" s="80"/>
      <c r="I225" s="80"/>
      <c r="J225" s="81"/>
      <c r="K225" s="22"/>
    </row>
    <row r="226" spans="1:11" s="17" customFormat="1" ht="12.75" customHeight="1">
      <c r="A226" s="79" t="s">
        <v>45</v>
      </c>
      <c r="B226" s="80"/>
      <c r="C226" s="80"/>
      <c r="D226" s="80"/>
      <c r="E226" s="80"/>
      <c r="F226" s="80"/>
      <c r="G226" s="80"/>
      <c r="H226" s="80"/>
      <c r="I226" s="80"/>
      <c r="J226" s="81"/>
      <c r="K226" s="22"/>
    </row>
    <row r="227" spans="1:11" s="17" customFormat="1" ht="12.75" customHeight="1">
      <c r="A227" s="77">
        <v>73</v>
      </c>
      <c r="B227" s="85" t="s">
        <v>124</v>
      </c>
      <c r="C227" s="77" t="s">
        <v>19</v>
      </c>
      <c r="D227" s="72" t="s">
        <v>90</v>
      </c>
      <c r="E227" s="72">
        <v>3</v>
      </c>
      <c r="F227" s="64" t="s">
        <v>137</v>
      </c>
      <c r="G227" s="62">
        <v>11250</v>
      </c>
      <c r="H227" s="91">
        <v>4770</v>
      </c>
      <c r="I227" s="62"/>
      <c r="J227" s="91"/>
      <c r="K227" s="78">
        <v>50</v>
      </c>
    </row>
    <row r="228" spans="1:11" s="17" customFormat="1" ht="16.5" customHeight="1">
      <c r="A228" s="77"/>
      <c r="B228" s="85"/>
      <c r="C228" s="77"/>
      <c r="D228" s="73"/>
      <c r="E228" s="73"/>
      <c r="F228" s="65"/>
      <c r="G228" s="63"/>
      <c r="H228" s="91"/>
      <c r="I228" s="63"/>
      <c r="J228" s="91"/>
      <c r="K228" s="78"/>
    </row>
    <row r="229" spans="1:11" s="17" customFormat="1" ht="11.25" customHeight="1">
      <c r="A229" s="68">
        <v>74</v>
      </c>
      <c r="B229" s="66" t="s">
        <v>173</v>
      </c>
      <c r="C229" s="68" t="s">
        <v>19</v>
      </c>
      <c r="D229" s="145" t="s">
        <v>29</v>
      </c>
      <c r="E229" s="72">
        <v>3</v>
      </c>
      <c r="F229" s="64" t="s">
        <v>9</v>
      </c>
      <c r="G229" s="62"/>
      <c r="H229" s="62"/>
      <c r="I229" s="62"/>
      <c r="J229" s="62"/>
      <c r="K229" s="64">
        <v>35</v>
      </c>
    </row>
    <row r="230" spans="1:11" s="17" customFormat="1" ht="17.25" customHeight="1">
      <c r="A230" s="69"/>
      <c r="B230" s="67"/>
      <c r="C230" s="69"/>
      <c r="D230" s="145"/>
      <c r="E230" s="73"/>
      <c r="F230" s="65"/>
      <c r="G230" s="63"/>
      <c r="H230" s="63"/>
      <c r="I230" s="63"/>
      <c r="J230" s="63"/>
      <c r="K230" s="65"/>
    </row>
    <row r="231" spans="1:11" s="17" customFormat="1" ht="17.25" customHeight="1">
      <c r="A231" s="64">
        <v>75</v>
      </c>
      <c r="B231" s="66" t="s">
        <v>178</v>
      </c>
      <c r="C231" s="68" t="s">
        <v>19</v>
      </c>
      <c r="D231" s="70" t="s">
        <v>107</v>
      </c>
      <c r="E231" s="72">
        <v>3</v>
      </c>
      <c r="F231" s="68" t="s">
        <v>9</v>
      </c>
      <c r="G231" s="68"/>
      <c r="H231" s="74">
        <v>25710</v>
      </c>
      <c r="I231" s="74"/>
      <c r="J231" s="62"/>
      <c r="K231" s="64">
        <v>200</v>
      </c>
    </row>
    <row r="232" spans="1:11" s="17" customFormat="1" ht="12.75" customHeight="1">
      <c r="A232" s="65"/>
      <c r="B232" s="67"/>
      <c r="C232" s="69"/>
      <c r="D232" s="71"/>
      <c r="E232" s="73"/>
      <c r="F232" s="69"/>
      <c r="G232" s="69"/>
      <c r="H232" s="75"/>
      <c r="I232" s="75"/>
      <c r="J232" s="63"/>
      <c r="K232" s="65"/>
    </row>
    <row r="233" spans="1:11" ht="14.25" customHeight="1">
      <c r="A233" s="95" t="s">
        <v>141</v>
      </c>
      <c r="B233" s="96"/>
      <c r="C233" s="96"/>
      <c r="D233" s="96"/>
      <c r="E233" s="96"/>
      <c r="F233" s="96"/>
      <c r="G233" s="96"/>
      <c r="H233" s="96"/>
      <c r="I233" s="96"/>
      <c r="J233" s="97"/>
      <c r="K233" s="22"/>
    </row>
    <row r="234" spans="1:11" ht="12" customHeight="1">
      <c r="A234" s="98">
        <v>76</v>
      </c>
      <c r="B234" s="66" t="s">
        <v>176</v>
      </c>
      <c r="C234" s="98" t="s">
        <v>19</v>
      </c>
      <c r="D234" s="99" t="s">
        <v>32</v>
      </c>
      <c r="E234" s="101">
        <v>2</v>
      </c>
      <c r="F234" s="102" t="s">
        <v>9</v>
      </c>
      <c r="G234" s="103"/>
      <c r="H234" s="76">
        <v>9600</v>
      </c>
      <c r="I234" s="171"/>
      <c r="J234" s="91"/>
      <c r="K234" s="78">
        <v>120</v>
      </c>
    </row>
    <row r="235" spans="1:11" ht="13.5" customHeight="1">
      <c r="A235" s="98"/>
      <c r="B235" s="67"/>
      <c r="C235" s="98"/>
      <c r="D235" s="100"/>
      <c r="E235" s="101"/>
      <c r="F235" s="102"/>
      <c r="G235" s="104"/>
      <c r="H235" s="76"/>
      <c r="I235" s="172"/>
      <c r="J235" s="91"/>
      <c r="K235" s="78"/>
    </row>
    <row r="236" spans="1:11" ht="12.75">
      <c r="A236" s="79" t="s">
        <v>65</v>
      </c>
      <c r="B236" s="80"/>
      <c r="C236" s="80"/>
      <c r="D236" s="80"/>
      <c r="E236" s="80"/>
      <c r="F236" s="80"/>
      <c r="G236" s="80"/>
      <c r="H236" s="80"/>
      <c r="I236" s="80"/>
      <c r="J236" s="81"/>
      <c r="K236" s="32"/>
    </row>
    <row r="237" spans="1:11" ht="12.75">
      <c r="A237" s="64">
        <v>77</v>
      </c>
      <c r="B237" s="105" t="s">
        <v>182</v>
      </c>
      <c r="C237" s="64" t="s">
        <v>19</v>
      </c>
      <c r="D237" s="99" t="s">
        <v>32</v>
      </c>
      <c r="E237" s="64">
        <v>2</v>
      </c>
      <c r="F237" s="64" t="s">
        <v>9</v>
      </c>
      <c r="G237" s="91"/>
      <c r="H237" s="91">
        <v>9750</v>
      </c>
      <c r="I237" s="149"/>
      <c r="J237" s="149"/>
      <c r="K237" s="64">
        <v>60</v>
      </c>
    </row>
    <row r="238" spans="1:11" ht="13.5" customHeight="1">
      <c r="A238" s="65"/>
      <c r="B238" s="106"/>
      <c r="C238" s="65"/>
      <c r="D238" s="100"/>
      <c r="E238" s="65"/>
      <c r="F238" s="65"/>
      <c r="G238" s="91"/>
      <c r="H238" s="91"/>
      <c r="I238" s="149"/>
      <c r="J238" s="149"/>
      <c r="K238" s="65"/>
    </row>
    <row r="239" spans="1:11" s="17" customFormat="1" ht="12.75" customHeight="1">
      <c r="A239" s="77">
        <v>78</v>
      </c>
      <c r="B239" s="85" t="s">
        <v>204</v>
      </c>
      <c r="C239" s="77" t="s">
        <v>19</v>
      </c>
      <c r="D239" s="70" t="s">
        <v>32</v>
      </c>
      <c r="E239" s="72">
        <v>2</v>
      </c>
      <c r="F239" s="64" t="s">
        <v>9</v>
      </c>
      <c r="G239" s="62">
        <v>12000</v>
      </c>
      <c r="H239" s="137">
        <v>2550</v>
      </c>
      <c r="I239" s="137"/>
      <c r="J239" s="137"/>
      <c r="K239" s="78">
        <v>60</v>
      </c>
    </row>
    <row r="240" spans="1:11" s="17" customFormat="1" ht="15.75" customHeight="1">
      <c r="A240" s="77"/>
      <c r="B240" s="85"/>
      <c r="C240" s="77"/>
      <c r="D240" s="71"/>
      <c r="E240" s="73"/>
      <c r="F240" s="65"/>
      <c r="G240" s="63"/>
      <c r="H240" s="138"/>
      <c r="I240" s="138"/>
      <c r="J240" s="138"/>
      <c r="K240" s="78"/>
    </row>
    <row r="241" spans="1:11" s="17" customFormat="1" ht="12.75">
      <c r="A241" s="120" t="s">
        <v>18</v>
      </c>
      <c r="B241" s="121"/>
      <c r="C241" s="121"/>
      <c r="D241" s="121"/>
      <c r="E241" s="121"/>
      <c r="F241" s="122"/>
      <c r="G241" s="34">
        <f>G227+G229+G234+G237+G239</f>
        <v>23250</v>
      </c>
      <c r="H241" s="34">
        <f>H227+H229+H234+H237+H239</f>
        <v>26670</v>
      </c>
      <c r="I241" s="34">
        <f>I227+I229+I234+I237+I239</f>
        <v>0</v>
      </c>
      <c r="J241" s="34">
        <f>J227+J229+J234+J237+J239</f>
        <v>0</v>
      </c>
      <c r="K241" s="38">
        <f>K227+K229+K231+K234+K237+K239</f>
        <v>525</v>
      </c>
    </row>
    <row r="242" spans="1:11" s="17" customFormat="1" ht="12.75">
      <c r="A242" s="120" t="s">
        <v>24</v>
      </c>
      <c r="B242" s="121"/>
      <c r="C242" s="121"/>
      <c r="D242" s="121"/>
      <c r="E242" s="121"/>
      <c r="F242" s="122"/>
      <c r="G242" s="34">
        <f>SUM(G241+G224+G203)</f>
        <v>102750</v>
      </c>
      <c r="H242" s="34">
        <f>SUM(H241+H224+H203)</f>
        <v>75370</v>
      </c>
      <c r="I242" s="34">
        <f>SUM(I241+I224+I203)</f>
        <v>0</v>
      </c>
      <c r="J242" s="34">
        <f>SUM(J241+J224+J203)</f>
        <v>0</v>
      </c>
      <c r="K242" s="22">
        <f>K203+K224+K241</f>
        <v>1325</v>
      </c>
    </row>
    <row r="243" spans="1:11" s="17" customFormat="1" ht="12.75">
      <c r="A243" s="120" t="s">
        <v>13</v>
      </c>
      <c r="B243" s="121"/>
      <c r="C243" s="121"/>
      <c r="D243" s="121"/>
      <c r="E243" s="121"/>
      <c r="F243" s="122"/>
      <c r="G243" s="34">
        <f>SUM(G242+G178+G141+G77)</f>
        <v>474550</v>
      </c>
      <c r="H243" s="34">
        <f>SUM(H242+H178+H141+H77)</f>
        <v>229923</v>
      </c>
      <c r="I243" s="34">
        <f>SUM(I242+I178+I141+I77)</f>
        <v>0</v>
      </c>
      <c r="J243" s="34">
        <f>SUM(J242+J178+J141+J77)</f>
        <v>0</v>
      </c>
      <c r="K243" s="39">
        <f>K77+K141+K178+K242</f>
        <v>5229</v>
      </c>
    </row>
    <row r="244" spans="1:11" s="17" customFormat="1" ht="12.75">
      <c r="A244" s="23"/>
      <c r="B244" s="23"/>
      <c r="C244" s="23"/>
      <c r="D244" s="23"/>
      <c r="E244" s="23"/>
      <c r="F244" s="23"/>
      <c r="G244" s="41"/>
      <c r="H244" s="41"/>
      <c r="I244" s="41"/>
      <c r="J244" s="41"/>
      <c r="K244" s="42"/>
    </row>
    <row r="245" spans="1:11" s="17" customFormat="1" ht="12.75">
      <c r="A245" s="23"/>
      <c r="B245" s="23"/>
      <c r="C245" s="23"/>
      <c r="D245" s="23"/>
      <c r="E245" s="23"/>
      <c r="F245" s="23"/>
      <c r="G245" s="41"/>
      <c r="H245" s="41"/>
      <c r="I245" s="41"/>
      <c r="J245" s="41"/>
      <c r="K245" s="42"/>
    </row>
    <row r="246" spans="1:11" s="17" customFormat="1" ht="12.75">
      <c r="A246" s="23"/>
      <c r="B246" s="23"/>
      <c r="C246" s="23"/>
      <c r="D246" s="23"/>
      <c r="E246" s="23"/>
      <c r="F246" s="23"/>
      <c r="G246" s="41"/>
      <c r="H246" s="41"/>
      <c r="I246" s="41"/>
      <c r="J246" s="41"/>
      <c r="K246" s="42"/>
    </row>
    <row r="247" spans="1:11" s="17" customFormat="1" ht="12.75">
      <c r="A247" s="23"/>
      <c r="B247" s="23"/>
      <c r="C247" s="23"/>
      <c r="D247" s="23"/>
      <c r="E247" s="23"/>
      <c r="F247" s="23"/>
      <c r="G247" s="41"/>
      <c r="H247" s="41"/>
      <c r="I247" s="41"/>
      <c r="J247" s="41"/>
      <c r="K247" s="42"/>
    </row>
    <row r="248" spans="1:11" s="17" customFormat="1" ht="12.75">
      <c r="A248" s="23"/>
      <c r="B248" s="23"/>
      <c r="C248" s="23"/>
      <c r="D248" s="23"/>
      <c r="E248" s="23"/>
      <c r="F248" s="23"/>
      <c r="G248" s="41"/>
      <c r="H248" s="41"/>
      <c r="I248" s="41"/>
      <c r="J248" s="41"/>
      <c r="K248" s="42"/>
    </row>
    <row r="249" spans="1:11" s="17" customFormat="1" ht="12.75">
      <c r="A249" s="23"/>
      <c r="B249" s="23"/>
      <c r="C249" s="23"/>
      <c r="D249" s="23"/>
      <c r="E249" s="23"/>
      <c r="F249" s="23"/>
      <c r="G249" s="41"/>
      <c r="H249" s="41"/>
      <c r="I249" s="41"/>
      <c r="J249" s="41"/>
      <c r="K249" s="42"/>
    </row>
    <row r="250" spans="1:11" s="17" customFormat="1" ht="12.75">
      <c r="A250" s="23"/>
      <c r="B250" s="23"/>
      <c r="C250" s="23"/>
      <c r="D250" s="23"/>
      <c r="E250" s="23"/>
      <c r="F250" s="23"/>
      <c r="G250" s="41"/>
      <c r="H250" s="41"/>
      <c r="I250" s="41"/>
      <c r="J250" s="41"/>
      <c r="K250" s="42"/>
    </row>
    <row r="251" spans="1:11" s="17" customFormat="1" ht="12.75">
      <c r="A251" s="23"/>
      <c r="B251" s="23"/>
      <c r="C251" s="23"/>
      <c r="D251" s="23"/>
      <c r="E251" s="23"/>
      <c r="F251" s="23"/>
      <c r="G251" s="41"/>
      <c r="H251" s="41"/>
      <c r="I251" s="41"/>
      <c r="J251" s="41"/>
      <c r="K251" s="42"/>
    </row>
    <row r="252" spans="1:11" s="17" customFormat="1" ht="4.5" customHeight="1">
      <c r="A252" s="23"/>
      <c r="B252" s="23"/>
      <c r="C252" s="23"/>
      <c r="D252" s="23"/>
      <c r="E252" s="23"/>
      <c r="F252" s="23"/>
      <c r="G252" s="41"/>
      <c r="H252" s="41"/>
      <c r="I252" s="41"/>
      <c r="J252" s="41"/>
      <c r="K252" s="42"/>
    </row>
    <row r="253" spans="1:10" s="17" customFormat="1" ht="10.5" customHeight="1">
      <c r="A253" s="23"/>
      <c r="B253" s="23"/>
      <c r="C253" s="23"/>
      <c r="D253" s="23"/>
      <c r="E253" s="23"/>
      <c r="F253" s="23"/>
      <c r="G253" s="23"/>
      <c r="H253" s="24"/>
      <c r="I253" s="24"/>
      <c r="J253" s="25"/>
    </row>
    <row r="255" ht="19.5" customHeight="1">
      <c r="B255" s="36"/>
    </row>
  </sheetData>
  <sheetProtection/>
  <mergeCells count="926">
    <mergeCell ref="F27:F28"/>
    <mergeCell ref="D24:D25"/>
    <mergeCell ref="C24:C25"/>
    <mergeCell ref="B22:B23"/>
    <mergeCell ref="C22:C23"/>
    <mergeCell ref="D22:D23"/>
    <mergeCell ref="E22:E23"/>
    <mergeCell ref="F22:F23"/>
    <mergeCell ref="A206:A207"/>
    <mergeCell ref="B206:B207"/>
    <mergeCell ref="C206:C207"/>
    <mergeCell ref="D206:D207"/>
    <mergeCell ref="E206:E207"/>
    <mergeCell ref="F206:F207"/>
    <mergeCell ref="J120:J121"/>
    <mergeCell ref="J68:J69"/>
    <mergeCell ref="H106:H107"/>
    <mergeCell ref="I106:I107"/>
    <mergeCell ref="J86:J87"/>
    <mergeCell ref="H101:H102"/>
    <mergeCell ref="J114:J115"/>
    <mergeCell ref="H120:H121"/>
    <mergeCell ref="J111:J112"/>
    <mergeCell ref="I84:I85"/>
    <mergeCell ref="J27:J28"/>
    <mergeCell ref="A27:A28"/>
    <mergeCell ref="B27:B28"/>
    <mergeCell ref="C108:C109"/>
    <mergeCell ref="B84:B85"/>
    <mergeCell ref="B86:B87"/>
    <mergeCell ref="G27:G28"/>
    <mergeCell ref="A82:A83"/>
    <mergeCell ref="A84:A85"/>
    <mergeCell ref="E27:E28"/>
    <mergeCell ref="K120:K121"/>
    <mergeCell ref="A116:K116"/>
    <mergeCell ref="A68:A69"/>
    <mergeCell ref="D86:D87"/>
    <mergeCell ref="A86:A87"/>
    <mergeCell ref="D98:D99"/>
    <mergeCell ref="A113:K113"/>
    <mergeCell ref="C114:C115"/>
    <mergeCell ref="C111:C112"/>
    <mergeCell ref="D108:D109"/>
    <mergeCell ref="D120:D121"/>
    <mergeCell ref="E120:E121"/>
    <mergeCell ref="D114:D115"/>
    <mergeCell ref="C106:C107"/>
    <mergeCell ref="B106:B107"/>
    <mergeCell ref="A120:A121"/>
    <mergeCell ref="B114:B115"/>
    <mergeCell ref="A111:A112"/>
    <mergeCell ref="D229:D230"/>
    <mergeCell ref="E229:E230"/>
    <mergeCell ref="F229:F230"/>
    <mergeCell ref="G229:G230"/>
    <mergeCell ref="B82:B83"/>
    <mergeCell ref="C120:C121"/>
    <mergeCell ref="C82:C83"/>
    <mergeCell ref="G206:G207"/>
    <mergeCell ref="B89:B90"/>
    <mergeCell ref="C84:C85"/>
    <mergeCell ref="A237:A238"/>
    <mergeCell ref="E237:E238"/>
    <mergeCell ref="B120:B121"/>
    <mergeCell ref="K106:K107"/>
    <mergeCell ref="J106:J107"/>
    <mergeCell ref="K229:K230"/>
    <mergeCell ref="H229:H230"/>
    <mergeCell ref="I237:I238"/>
    <mergeCell ref="G237:G238"/>
    <mergeCell ref="B229:B230"/>
    <mergeCell ref="K24:K25"/>
    <mergeCell ref="K57:K58"/>
    <mergeCell ref="K27:K28"/>
    <mergeCell ref="H30:H31"/>
    <mergeCell ref="H27:H28"/>
    <mergeCell ref="K68:K69"/>
    <mergeCell ref="J33:J34"/>
    <mergeCell ref="I53:I54"/>
    <mergeCell ref="J24:J25"/>
    <mergeCell ref="I27:I28"/>
    <mergeCell ref="I51:I52"/>
    <mergeCell ref="E106:E107"/>
    <mergeCell ref="C117:C118"/>
    <mergeCell ref="J237:J238"/>
    <mergeCell ref="H234:H235"/>
    <mergeCell ref="I234:I235"/>
    <mergeCell ref="E68:E69"/>
    <mergeCell ref="F68:F69"/>
    <mergeCell ref="G68:G69"/>
    <mergeCell ref="H86:H87"/>
    <mergeCell ref="D95:D96"/>
    <mergeCell ref="C86:C87"/>
    <mergeCell ref="C74:C75"/>
    <mergeCell ref="F71:F72"/>
    <mergeCell ref="E89:E90"/>
    <mergeCell ref="E71:E72"/>
    <mergeCell ref="A78:J78"/>
    <mergeCell ref="J80:J81"/>
    <mergeCell ref="A79:J79"/>
    <mergeCell ref="A88:J88"/>
    <mergeCell ref="I39:I40"/>
    <mergeCell ref="D39:D40"/>
    <mergeCell ref="E39:E40"/>
    <mergeCell ref="B49:B50"/>
    <mergeCell ref="H53:H54"/>
    <mergeCell ref="A57:A58"/>
    <mergeCell ref="F53:F54"/>
    <mergeCell ref="D47:D48"/>
    <mergeCell ref="C42:C43"/>
    <mergeCell ref="G57:G58"/>
    <mergeCell ref="C98:C99"/>
    <mergeCell ref="A67:K67"/>
    <mergeCell ref="A106:A107"/>
    <mergeCell ref="D106:D107"/>
    <mergeCell ref="D111:D112"/>
    <mergeCell ref="A32:K32"/>
    <mergeCell ref="K49:K50"/>
    <mergeCell ref="A53:A54"/>
    <mergeCell ref="B53:B54"/>
    <mergeCell ref="C53:C54"/>
    <mergeCell ref="G111:G112"/>
    <mergeCell ref="I148:I149"/>
    <mergeCell ref="K53:K54"/>
    <mergeCell ref="D53:D54"/>
    <mergeCell ref="J84:J85"/>
    <mergeCell ref="H57:H58"/>
    <mergeCell ref="K84:K85"/>
    <mergeCell ref="K86:K87"/>
    <mergeCell ref="G84:G85"/>
    <mergeCell ref="G86:G87"/>
    <mergeCell ref="A236:J236"/>
    <mergeCell ref="H237:H238"/>
    <mergeCell ref="A174:J174"/>
    <mergeCell ref="J181:J182"/>
    <mergeCell ref="E55:E56"/>
    <mergeCell ref="E86:E87"/>
    <mergeCell ref="E84:E85"/>
    <mergeCell ref="C60:C61"/>
    <mergeCell ref="H117:H118"/>
    <mergeCell ref="D117:D118"/>
    <mergeCell ref="E189:E190"/>
    <mergeCell ref="F189:F190"/>
    <mergeCell ref="K189:K190"/>
    <mergeCell ref="J229:J230"/>
    <mergeCell ref="J206:J207"/>
    <mergeCell ref="K206:K207"/>
    <mergeCell ref="K239:K240"/>
    <mergeCell ref="I216:I217"/>
    <mergeCell ref="D239:D240"/>
    <mergeCell ref="F239:F240"/>
    <mergeCell ref="A225:J225"/>
    <mergeCell ref="I222:I223"/>
    <mergeCell ref="C239:C240"/>
    <mergeCell ref="A216:A217"/>
    <mergeCell ref="C227:C228"/>
    <mergeCell ref="K237:K238"/>
    <mergeCell ref="A98:A99"/>
    <mergeCell ref="A143:J143"/>
    <mergeCell ref="I135:I136"/>
    <mergeCell ref="G157:G158"/>
    <mergeCell ref="H239:H240"/>
    <mergeCell ref="H201:H202"/>
    <mergeCell ref="F192:F193"/>
    <mergeCell ref="I229:I230"/>
    <mergeCell ref="C189:C190"/>
    <mergeCell ref="D189:D190"/>
    <mergeCell ref="G227:G228"/>
    <mergeCell ref="C216:C217"/>
    <mergeCell ref="E239:E240"/>
    <mergeCell ref="A243:F243"/>
    <mergeCell ref="B237:B238"/>
    <mergeCell ref="C237:C238"/>
    <mergeCell ref="D237:D238"/>
    <mergeCell ref="A239:A240"/>
    <mergeCell ref="B239:B240"/>
    <mergeCell ref="C229:C230"/>
    <mergeCell ref="A192:A193"/>
    <mergeCell ref="I192:I193"/>
    <mergeCell ref="J239:J240"/>
    <mergeCell ref="I239:I240"/>
    <mergeCell ref="A229:A230"/>
    <mergeCell ref="I227:I228"/>
    <mergeCell ref="F237:F238"/>
    <mergeCell ref="D213:D214"/>
    <mergeCell ref="G222:G223"/>
    <mergeCell ref="G239:G240"/>
    <mergeCell ref="A178:F178"/>
    <mergeCell ref="I183:I184"/>
    <mergeCell ref="I181:I182"/>
    <mergeCell ref="E181:E182"/>
    <mergeCell ref="G181:G182"/>
    <mergeCell ref="H181:H182"/>
    <mergeCell ref="A183:A184"/>
    <mergeCell ref="A180:K180"/>
    <mergeCell ref="J183:J184"/>
    <mergeCell ref="K183:K184"/>
    <mergeCell ref="G170:G171"/>
    <mergeCell ref="I170:I171"/>
    <mergeCell ref="I138:I139"/>
    <mergeCell ref="I162:I163"/>
    <mergeCell ref="B111:B112"/>
    <mergeCell ref="A165:K165"/>
    <mergeCell ref="E114:E115"/>
    <mergeCell ref="A154:J154"/>
    <mergeCell ref="H138:H139"/>
    <mergeCell ref="I120:I121"/>
    <mergeCell ref="F106:F107"/>
    <mergeCell ref="B60:B61"/>
    <mergeCell ref="G60:G61"/>
    <mergeCell ref="H60:H61"/>
    <mergeCell ref="H114:H115"/>
    <mergeCell ref="C68:C69"/>
    <mergeCell ref="D68:D69"/>
    <mergeCell ref="G71:G72"/>
    <mergeCell ref="B68:B69"/>
    <mergeCell ref="E65:E66"/>
    <mergeCell ref="D167:D168"/>
    <mergeCell ref="I129:I130"/>
    <mergeCell ref="G138:G139"/>
    <mergeCell ref="H135:H136"/>
    <mergeCell ref="F114:F115"/>
    <mergeCell ref="I122:I123"/>
    <mergeCell ref="I114:I115"/>
    <mergeCell ref="A166:K166"/>
    <mergeCell ref="G155:G156"/>
    <mergeCell ref="I157:I158"/>
    <mergeCell ref="F201:F202"/>
    <mergeCell ref="I189:I190"/>
    <mergeCell ref="F195:F196"/>
    <mergeCell ref="A185:K185"/>
    <mergeCell ref="D183:D184"/>
    <mergeCell ref="B183:B184"/>
    <mergeCell ref="C183:C184"/>
    <mergeCell ref="H189:H190"/>
    <mergeCell ref="G189:G190"/>
    <mergeCell ref="H192:H193"/>
    <mergeCell ref="D208:D209"/>
    <mergeCell ref="E208:E209"/>
    <mergeCell ref="A200:K200"/>
    <mergeCell ref="H206:H207"/>
    <mergeCell ref="I206:I207"/>
    <mergeCell ref="B213:B214"/>
    <mergeCell ref="I213:I214"/>
    <mergeCell ref="I201:I202"/>
    <mergeCell ref="H213:H214"/>
    <mergeCell ref="A203:F203"/>
    <mergeCell ref="E210:E211"/>
    <mergeCell ref="C167:C168"/>
    <mergeCell ref="D201:D202"/>
    <mergeCell ref="E192:E193"/>
    <mergeCell ref="A205:K205"/>
    <mergeCell ref="I117:I118"/>
    <mergeCell ref="F120:F121"/>
    <mergeCell ref="G120:G121"/>
    <mergeCell ref="G198:G199"/>
    <mergeCell ref="E122:E123"/>
    <mergeCell ref="H172:H173"/>
    <mergeCell ref="A170:A171"/>
    <mergeCell ref="J172:J173"/>
    <mergeCell ref="G175:G176"/>
    <mergeCell ref="I172:I173"/>
    <mergeCell ref="J162:J163"/>
    <mergeCell ref="G172:G173"/>
    <mergeCell ref="D170:D171"/>
    <mergeCell ref="A167:A168"/>
    <mergeCell ref="H175:H176"/>
    <mergeCell ref="F172:F173"/>
    <mergeCell ref="J170:J171"/>
    <mergeCell ref="H95:H96"/>
    <mergeCell ref="G98:G99"/>
    <mergeCell ref="I95:I96"/>
    <mergeCell ref="I175:I176"/>
    <mergeCell ref="H122:H123"/>
    <mergeCell ref="F122:F123"/>
    <mergeCell ref="H108:H109"/>
    <mergeCell ref="J117:J118"/>
    <mergeCell ref="E167:E168"/>
    <mergeCell ref="F167:F168"/>
    <mergeCell ref="A169:J169"/>
    <mergeCell ref="F170:F171"/>
    <mergeCell ref="A162:A163"/>
    <mergeCell ref="J175:J176"/>
    <mergeCell ref="A175:A176"/>
    <mergeCell ref="E175:E176"/>
    <mergeCell ref="A172:A173"/>
    <mergeCell ref="D175:D176"/>
    <mergeCell ref="A60:A61"/>
    <mergeCell ref="I74:I75"/>
    <mergeCell ref="J60:J61"/>
    <mergeCell ref="G89:G90"/>
    <mergeCell ref="G74:G75"/>
    <mergeCell ref="I111:I112"/>
    <mergeCell ref="I98:I99"/>
    <mergeCell ref="G101:G102"/>
    <mergeCell ref="I108:I109"/>
    <mergeCell ref="G108:G109"/>
    <mergeCell ref="I86:I87"/>
    <mergeCell ref="K62:K63"/>
    <mergeCell ref="C65:C66"/>
    <mergeCell ref="H71:H72"/>
    <mergeCell ref="H80:H81"/>
    <mergeCell ref="D71:D72"/>
    <mergeCell ref="H65:H66"/>
    <mergeCell ref="D65:D66"/>
    <mergeCell ref="F65:F66"/>
    <mergeCell ref="G65:G66"/>
    <mergeCell ref="I5:J5"/>
    <mergeCell ref="G5:H5"/>
    <mergeCell ref="G22:G23"/>
    <mergeCell ref="H68:H69"/>
    <mergeCell ref="I68:I69"/>
    <mergeCell ref="I101:I102"/>
    <mergeCell ref="I80:I81"/>
    <mergeCell ref="H33:H34"/>
    <mergeCell ref="G92:G93"/>
    <mergeCell ref="I92:I93"/>
    <mergeCell ref="G129:G130"/>
    <mergeCell ref="G135:G136"/>
    <mergeCell ref="E131:E132"/>
    <mergeCell ref="F131:F132"/>
    <mergeCell ref="G131:G132"/>
    <mergeCell ref="E129:E130"/>
    <mergeCell ref="E135:E136"/>
    <mergeCell ref="E95:E96"/>
    <mergeCell ref="F98:F99"/>
    <mergeCell ref="E80:E81"/>
    <mergeCell ref="G95:G96"/>
    <mergeCell ref="F95:F96"/>
    <mergeCell ref="F84:F85"/>
    <mergeCell ref="F86:F87"/>
    <mergeCell ref="C95:C96"/>
    <mergeCell ref="D84:D85"/>
    <mergeCell ref="J92:J93"/>
    <mergeCell ref="H84:H85"/>
    <mergeCell ref="H98:H99"/>
    <mergeCell ref="F101:F102"/>
    <mergeCell ref="D89:D90"/>
    <mergeCell ref="A91:J91"/>
    <mergeCell ref="F89:F90"/>
    <mergeCell ref="E98:E99"/>
    <mergeCell ref="C101:C102"/>
    <mergeCell ref="G114:G115"/>
    <mergeCell ref="G117:G118"/>
    <mergeCell ref="G106:G107"/>
    <mergeCell ref="A104:K104"/>
    <mergeCell ref="A114:A115"/>
    <mergeCell ref="F111:F112"/>
    <mergeCell ref="E111:E112"/>
    <mergeCell ref="A108:A109"/>
    <mergeCell ref="D101:D102"/>
    <mergeCell ref="E101:E102"/>
    <mergeCell ref="A101:A102"/>
    <mergeCell ref="D122:D123"/>
    <mergeCell ref="E108:E109"/>
    <mergeCell ref="B101:B102"/>
    <mergeCell ref="A105:K105"/>
    <mergeCell ref="H111:H112"/>
    <mergeCell ref="K108:K109"/>
    <mergeCell ref="A103:F103"/>
    <mergeCell ref="J101:J102"/>
    <mergeCell ref="A117:A118"/>
    <mergeCell ref="B117:B118"/>
    <mergeCell ref="C131:C132"/>
    <mergeCell ref="A122:A123"/>
    <mergeCell ref="C129:C130"/>
    <mergeCell ref="G122:G123"/>
    <mergeCell ref="C122:C123"/>
    <mergeCell ref="A124:F124"/>
    <mergeCell ref="F129:F130"/>
    <mergeCell ref="D129:D130"/>
    <mergeCell ref="J227:J228"/>
    <mergeCell ref="A164:F164"/>
    <mergeCell ref="G219:G220"/>
    <mergeCell ref="I198:I199"/>
    <mergeCell ref="B216:B217"/>
    <mergeCell ref="J216:J217"/>
    <mergeCell ref="F219:F220"/>
    <mergeCell ref="J198:J199"/>
    <mergeCell ref="A177:F177"/>
    <mergeCell ref="A213:A214"/>
    <mergeCell ref="G216:G217"/>
    <mergeCell ref="F181:F182"/>
    <mergeCell ref="H216:H217"/>
    <mergeCell ref="H170:H171"/>
    <mergeCell ref="F162:F163"/>
    <mergeCell ref="B162:B163"/>
    <mergeCell ref="D216:D217"/>
    <mergeCell ref="C172:C173"/>
    <mergeCell ref="H162:H163"/>
    <mergeCell ref="G162:G163"/>
    <mergeCell ref="A219:A220"/>
    <mergeCell ref="C213:C214"/>
    <mergeCell ref="B219:B220"/>
    <mergeCell ref="C219:C220"/>
    <mergeCell ref="D219:D220"/>
    <mergeCell ref="E219:E220"/>
    <mergeCell ref="E216:E217"/>
    <mergeCell ref="E213:E214"/>
    <mergeCell ref="G4:J4"/>
    <mergeCell ref="J11:J12"/>
    <mergeCell ref="H15:H16"/>
    <mergeCell ref="G30:G31"/>
    <mergeCell ref="I17:I18"/>
    <mergeCell ref="D4:D5"/>
    <mergeCell ref="H11:H12"/>
    <mergeCell ref="G15:G16"/>
    <mergeCell ref="I11:I12"/>
    <mergeCell ref="I13:I14"/>
    <mergeCell ref="A29:K29"/>
    <mergeCell ref="I62:I63"/>
    <mergeCell ref="A8:A18"/>
    <mergeCell ref="C8:C18"/>
    <mergeCell ref="B15:B16"/>
    <mergeCell ref="B24:B25"/>
    <mergeCell ref="I30:I31"/>
    <mergeCell ref="E49:E50"/>
    <mergeCell ref="J53:J54"/>
    <mergeCell ref="J57:J58"/>
    <mergeCell ref="B57:B58"/>
    <mergeCell ref="E60:E61"/>
    <mergeCell ref="D30:D31"/>
    <mergeCell ref="E30:E31"/>
    <mergeCell ref="F30:F31"/>
    <mergeCell ref="A59:K59"/>
    <mergeCell ref="A44:F44"/>
    <mergeCell ref="G53:G54"/>
    <mergeCell ref="F60:F61"/>
    <mergeCell ref="C57:C58"/>
    <mergeCell ref="C198:C199"/>
    <mergeCell ref="C186:C187"/>
    <mergeCell ref="D198:D199"/>
    <mergeCell ref="A194:K194"/>
    <mergeCell ref="E195:E196"/>
    <mergeCell ref="A181:A182"/>
    <mergeCell ref="F198:F199"/>
    <mergeCell ref="B181:B182"/>
    <mergeCell ref="E198:E199"/>
    <mergeCell ref="D192:D193"/>
    <mergeCell ref="F4:F5"/>
    <mergeCell ref="B11:B12"/>
    <mergeCell ref="B9:B10"/>
    <mergeCell ref="K22:K23"/>
    <mergeCell ref="G167:G168"/>
    <mergeCell ref="H167:H168"/>
    <mergeCell ref="I167:I168"/>
    <mergeCell ref="J167:J168"/>
    <mergeCell ref="A20:K20"/>
    <mergeCell ref="A21:K21"/>
    <mergeCell ref="A24:A25"/>
    <mergeCell ref="G11:G12"/>
    <mergeCell ref="G24:G25"/>
    <mergeCell ref="H24:H25"/>
    <mergeCell ref="I24:I25"/>
    <mergeCell ref="B17:B18"/>
    <mergeCell ref="H13:H14"/>
    <mergeCell ref="I22:I23"/>
    <mergeCell ref="A22:A23"/>
    <mergeCell ref="H22:H23"/>
    <mergeCell ref="A26:K26"/>
    <mergeCell ref="H17:H18"/>
    <mergeCell ref="E24:E25"/>
    <mergeCell ref="J22:J23"/>
    <mergeCell ref="J30:J31"/>
    <mergeCell ref="F24:F25"/>
    <mergeCell ref="D27:D28"/>
    <mergeCell ref="E8:E18"/>
    <mergeCell ref="J17:J18"/>
    <mergeCell ref="D8:D18"/>
    <mergeCell ref="J9:J10"/>
    <mergeCell ref="I33:I34"/>
    <mergeCell ref="G33:G34"/>
    <mergeCell ref="F39:F40"/>
    <mergeCell ref="H39:H40"/>
    <mergeCell ref="D57:D58"/>
    <mergeCell ref="I57:I58"/>
    <mergeCell ref="G47:G48"/>
    <mergeCell ref="G49:G50"/>
    <mergeCell ref="F55:F56"/>
    <mergeCell ref="A39:A40"/>
    <mergeCell ref="F49:F50"/>
    <mergeCell ref="C49:C50"/>
    <mergeCell ref="G51:G52"/>
    <mergeCell ref="H47:H48"/>
    <mergeCell ref="I47:I48"/>
    <mergeCell ref="H49:H50"/>
    <mergeCell ref="B39:B40"/>
    <mergeCell ref="C47:C48"/>
    <mergeCell ref="B42:B43"/>
    <mergeCell ref="F42:F43"/>
    <mergeCell ref="D42:D43"/>
    <mergeCell ref="G42:G43"/>
    <mergeCell ref="D60:D61"/>
    <mergeCell ref="I60:I61"/>
    <mergeCell ref="F47:F48"/>
    <mergeCell ref="D49:D50"/>
    <mergeCell ref="D55:D56"/>
    <mergeCell ref="E57:E58"/>
    <mergeCell ref="E53:E54"/>
    <mergeCell ref="A65:A66"/>
    <mergeCell ref="B65:B66"/>
    <mergeCell ref="A97:J97"/>
    <mergeCell ref="F57:F58"/>
    <mergeCell ref="G36:G37"/>
    <mergeCell ref="I36:I37"/>
    <mergeCell ref="G39:G40"/>
    <mergeCell ref="E36:E37"/>
    <mergeCell ref="F36:F37"/>
    <mergeCell ref="I42:I43"/>
    <mergeCell ref="A77:F77"/>
    <mergeCell ref="A144:A145"/>
    <mergeCell ref="B167:B168"/>
    <mergeCell ref="D162:D163"/>
    <mergeCell ref="E170:E171"/>
    <mergeCell ref="A141:F141"/>
    <mergeCell ref="E133:E134"/>
    <mergeCell ref="B170:B171"/>
    <mergeCell ref="C170:C171"/>
    <mergeCell ref="A126:J126"/>
    <mergeCell ref="C175:C176"/>
    <mergeCell ref="F175:F176"/>
    <mergeCell ref="D172:D173"/>
    <mergeCell ref="B189:B190"/>
    <mergeCell ref="F186:F187"/>
    <mergeCell ref="C181:C182"/>
    <mergeCell ref="B175:B176"/>
    <mergeCell ref="D181:D182"/>
    <mergeCell ref="B172:B173"/>
    <mergeCell ref="A188:K188"/>
    <mergeCell ref="F213:F214"/>
    <mergeCell ref="G213:G214"/>
    <mergeCell ref="J201:J202"/>
    <mergeCell ref="A198:A199"/>
    <mergeCell ref="B198:B199"/>
    <mergeCell ref="J213:J214"/>
    <mergeCell ref="G201:G202"/>
    <mergeCell ref="I208:I209"/>
    <mergeCell ref="F210:F211"/>
    <mergeCell ref="C210:C211"/>
    <mergeCell ref="A186:A187"/>
    <mergeCell ref="E186:E187"/>
    <mergeCell ref="C208:C209"/>
    <mergeCell ref="J42:J43"/>
    <mergeCell ref="H42:H43"/>
    <mergeCell ref="I49:I50"/>
    <mergeCell ref="C89:C90"/>
    <mergeCell ref="E51:E52"/>
    <mergeCell ref="E42:E43"/>
    <mergeCell ref="J192:J193"/>
    <mergeCell ref="K82:K83"/>
    <mergeCell ref="B92:B93"/>
    <mergeCell ref="A100:J100"/>
    <mergeCell ref="D62:D63"/>
    <mergeCell ref="E62:E63"/>
    <mergeCell ref="J98:J99"/>
    <mergeCell ref="A92:A93"/>
    <mergeCell ref="C80:C81"/>
    <mergeCell ref="B80:B81"/>
    <mergeCell ref="A95:A96"/>
    <mergeCell ref="A36:A37"/>
    <mergeCell ref="C62:C63"/>
    <mergeCell ref="A49:A50"/>
    <mergeCell ref="B51:B52"/>
    <mergeCell ref="I82:I83"/>
    <mergeCell ref="J89:J90"/>
    <mergeCell ref="I89:I90"/>
    <mergeCell ref="A89:A90"/>
    <mergeCell ref="H89:H90"/>
    <mergeCell ref="D74:D75"/>
    <mergeCell ref="C27:C28"/>
    <mergeCell ref="C55:C56"/>
    <mergeCell ref="A51:A52"/>
    <mergeCell ref="C36:C37"/>
    <mergeCell ref="B74:B75"/>
    <mergeCell ref="G80:G81"/>
    <mergeCell ref="B36:B37"/>
    <mergeCell ref="A30:A31"/>
    <mergeCell ref="C33:C34"/>
    <mergeCell ref="B33:B34"/>
    <mergeCell ref="A74:A75"/>
    <mergeCell ref="A76:F76"/>
    <mergeCell ref="F92:F93"/>
    <mergeCell ref="A94:J94"/>
    <mergeCell ref="B62:B63"/>
    <mergeCell ref="B55:B56"/>
    <mergeCell ref="E74:E75"/>
    <mergeCell ref="F74:F75"/>
    <mergeCell ref="D80:D81"/>
    <mergeCell ref="F80:F81"/>
    <mergeCell ref="G186:G187"/>
    <mergeCell ref="G208:G209"/>
    <mergeCell ref="D195:D196"/>
    <mergeCell ref="H186:H187"/>
    <mergeCell ref="A47:A48"/>
    <mergeCell ref="E92:E93"/>
    <mergeCell ref="A133:A134"/>
    <mergeCell ref="B133:B134"/>
    <mergeCell ref="C71:C72"/>
    <mergeCell ref="A80:A81"/>
    <mergeCell ref="H227:H228"/>
    <mergeCell ref="F227:F228"/>
    <mergeCell ref="J222:J223"/>
    <mergeCell ref="H222:H223"/>
    <mergeCell ref="H133:H134"/>
    <mergeCell ref="B98:B99"/>
    <mergeCell ref="F222:F223"/>
    <mergeCell ref="D222:D223"/>
    <mergeCell ref="C222:C223"/>
    <mergeCell ref="B192:B193"/>
    <mergeCell ref="B201:B202"/>
    <mergeCell ref="A218:K218"/>
    <mergeCell ref="A215:K215"/>
    <mergeCell ref="A212:K212"/>
    <mergeCell ref="A227:A228"/>
    <mergeCell ref="E227:E228"/>
    <mergeCell ref="A226:J226"/>
    <mergeCell ref="I219:I220"/>
    <mergeCell ref="E222:E223"/>
    <mergeCell ref="H183:H184"/>
    <mergeCell ref="D186:D187"/>
    <mergeCell ref="J186:J187"/>
    <mergeCell ref="A140:F140"/>
    <mergeCell ref="B227:B228"/>
    <mergeCell ref="D227:D228"/>
    <mergeCell ref="J208:J209"/>
    <mergeCell ref="B208:B209"/>
    <mergeCell ref="A204:J204"/>
    <mergeCell ref="B186:B187"/>
    <mergeCell ref="A189:A190"/>
    <mergeCell ref="A242:F242"/>
    <mergeCell ref="A241:F241"/>
    <mergeCell ref="B222:B223"/>
    <mergeCell ref="B129:B130"/>
    <mergeCell ref="F135:F136"/>
    <mergeCell ref="A135:A136"/>
    <mergeCell ref="E172:E173"/>
    <mergeCell ref="E201:E202"/>
    <mergeCell ref="A179:J179"/>
    <mergeCell ref="B122:B123"/>
    <mergeCell ref="C133:C134"/>
    <mergeCell ref="A110:K110"/>
    <mergeCell ref="J95:J96"/>
    <mergeCell ref="E117:E118"/>
    <mergeCell ref="F117:F118"/>
    <mergeCell ref="J122:J123"/>
    <mergeCell ref="H129:H130"/>
    <mergeCell ref="A129:A130"/>
    <mergeCell ref="F133:F134"/>
    <mergeCell ref="A146:A147"/>
    <mergeCell ref="J138:J139"/>
    <mergeCell ref="D127:D128"/>
    <mergeCell ref="E127:E128"/>
    <mergeCell ref="C135:C136"/>
    <mergeCell ref="A142:J142"/>
    <mergeCell ref="J133:J134"/>
    <mergeCell ref="C138:C139"/>
    <mergeCell ref="B135:B136"/>
    <mergeCell ref="J131:J132"/>
    <mergeCell ref="D157:D158"/>
    <mergeCell ref="G144:G145"/>
    <mergeCell ref="G148:G149"/>
    <mergeCell ref="H155:H156"/>
    <mergeCell ref="F138:F139"/>
    <mergeCell ref="D148:D149"/>
    <mergeCell ref="F148:F149"/>
    <mergeCell ref="E146:E147"/>
    <mergeCell ref="A153:J153"/>
    <mergeCell ref="F144:F145"/>
    <mergeCell ref="G62:G63"/>
    <mergeCell ref="I71:I72"/>
    <mergeCell ref="A70:K70"/>
    <mergeCell ref="A137:J137"/>
    <mergeCell ref="D144:D145"/>
    <mergeCell ref="F146:F147"/>
    <mergeCell ref="E138:E139"/>
    <mergeCell ref="C146:C147"/>
    <mergeCell ref="A138:A139"/>
    <mergeCell ref="H146:H147"/>
    <mergeCell ref="H82:H83"/>
    <mergeCell ref="K95:K96"/>
    <mergeCell ref="H144:H145"/>
    <mergeCell ref="F62:F63"/>
    <mergeCell ref="K47:K48"/>
    <mergeCell ref="I65:I66"/>
    <mergeCell ref="J74:J75"/>
    <mergeCell ref="H74:H75"/>
    <mergeCell ref="F51:F52"/>
    <mergeCell ref="J71:J72"/>
    <mergeCell ref="K89:K90"/>
    <mergeCell ref="J127:J128"/>
    <mergeCell ref="B146:B147"/>
    <mergeCell ref="C144:C145"/>
    <mergeCell ref="G133:G134"/>
    <mergeCell ref="K127:K128"/>
    <mergeCell ref="A125:J125"/>
    <mergeCell ref="C92:C93"/>
    <mergeCell ref="D92:D93"/>
    <mergeCell ref="H92:H93"/>
    <mergeCell ref="K42:K43"/>
    <mergeCell ref="A157:A158"/>
    <mergeCell ref="B148:B149"/>
    <mergeCell ref="E144:E145"/>
    <mergeCell ref="E148:E149"/>
    <mergeCell ref="D146:D147"/>
    <mergeCell ref="H51:H52"/>
    <mergeCell ref="K117:K118"/>
    <mergeCell ref="K122:K123"/>
    <mergeCell ref="K80:K81"/>
    <mergeCell ref="K170:K171"/>
    <mergeCell ref="K172:K173"/>
    <mergeCell ref="K111:K112"/>
    <mergeCell ref="K114:K115"/>
    <mergeCell ref="A148:A149"/>
    <mergeCell ref="C155:C156"/>
    <mergeCell ref="J135:J136"/>
    <mergeCell ref="C162:C163"/>
    <mergeCell ref="H148:H149"/>
    <mergeCell ref="B155:B156"/>
    <mergeCell ref="K138:K139"/>
    <mergeCell ref="K155:K156"/>
    <mergeCell ref="J155:J156"/>
    <mergeCell ref="I144:I145"/>
    <mergeCell ref="I155:I156"/>
    <mergeCell ref="B144:B145"/>
    <mergeCell ref="J146:J147"/>
    <mergeCell ref="B138:B139"/>
    <mergeCell ref="C148:C149"/>
    <mergeCell ref="D138:D139"/>
    <mergeCell ref="K181:K182"/>
    <mergeCell ref="K222:K223"/>
    <mergeCell ref="K227:K228"/>
    <mergeCell ref="K201:K202"/>
    <mergeCell ref="K213:K214"/>
    <mergeCell ref="K208:K209"/>
    <mergeCell ref="K186:K187"/>
    <mergeCell ref="K192:K193"/>
    <mergeCell ref="A197:K197"/>
    <mergeCell ref="A224:F224"/>
    <mergeCell ref="K4:K5"/>
    <mergeCell ref="E4:E5"/>
    <mergeCell ref="A221:K221"/>
    <mergeCell ref="A222:A223"/>
    <mergeCell ref="A7:K7"/>
    <mergeCell ref="A35:K35"/>
    <mergeCell ref="K175:K176"/>
    <mergeCell ref="J144:J145"/>
    <mergeCell ref="C51:C52"/>
    <mergeCell ref="C39:C40"/>
    <mergeCell ref="A2:K2"/>
    <mergeCell ref="G9:G10"/>
    <mergeCell ref="H9:H10"/>
    <mergeCell ref="E33:E34"/>
    <mergeCell ref="F33:F34"/>
    <mergeCell ref="A1:K1"/>
    <mergeCell ref="A4:A5"/>
    <mergeCell ref="B4:B5"/>
    <mergeCell ref="C4:C5"/>
    <mergeCell ref="A3:K3"/>
    <mergeCell ref="D33:D34"/>
    <mergeCell ref="A6:K6"/>
    <mergeCell ref="K33:K34"/>
    <mergeCell ref="D36:D37"/>
    <mergeCell ref="H36:H37"/>
    <mergeCell ref="G17:G18"/>
    <mergeCell ref="A19:F19"/>
    <mergeCell ref="C30:C31"/>
    <mergeCell ref="B30:B31"/>
    <mergeCell ref="A33:A34"/>
    <mergeCell ref="K11:K12"/>
    <mergeCell ref="J13:J14"/>
    <mergeCell ref="K13:K14"/>
    <mergeCell ref="B13:B14"/>
    <mergeCell ref="E47:E48"/>
    <mergeCell ref="G13:G14"/>
    <mergeCell ref="K36:K37"/>
    <mergeCell ref="F8:F18"/>
    <mergeCell ref="K9:K10"/>
    <mergeCell ref="K15:K16"/>
    <mergeCell ref="K167:K168"/>
    <mergeCell ref="J219:J220"/>
    <mergeCell ref="A38:K38"/>
    <mergeCell ref="A71:A72"/>
    <mergeCell ref="K71:K72"/>
    <mergeCell ref="K144:K145"/>
    <mergeCell ref="C157:C158"/>
    <mergeCell ref="I127:I128"/>
    <mergeCell ref="J148:J149"/>
    <mergeCell ref="K216:K217"/>
    <mergeCell ref="K148:K149"/>
    <mergeCell ref="A152:F152"/>
    <mergeCell ref="K219:K220"/>
    <mergeCell ref="I131:I132"/>
    <mergeCell ref="K92:K93"/>
    <mergeCell ref="K98:K99"/>
    <mergeCell ref="K101:K102"/>
    <mergeCell ref="J108:J109"/>
    <mergeCell ref="K198:K199"/>
    <mergeCell ref="K195:K196"/>
    <mergeCell ref="K129:K130"/>
    <mergeCell ref="K133:K134"/>
    <mergeCell ref="K135:K136"/>
    <mergeCell ref="K131:K132"/>
    <mergeCell ref="J129:J130"/>
    <mergeCell ref="I133:I134"/>
    <mergeCell ref="F183:F184"/>
    <mergeCell ref="I195:I196"/>
    <mergeCell ref="I186:I187"/>
    <mergeCell ref="J189:J190"/>
    <mergeCell ref="B210:B211"/>
    <mergeCell ref="G127:G128"/>
    <mergeCell ref="D133:D134"/>
    <mergeCell ref="D135:D136"/>
    <mergeCell ref="J157:J158"/>
    <mergeCell ref="E157:E158"/>
    <mergeCell ref="A155:A156"/>
    <mergeCell ref="G183:G184"/>
    <mergeCell ref="A210:A211"/>
    <mergeCell ref="A208:A209"/>
    <mergeCell ref="A201:A202"/>
    <mergeCell ref="C201:C202"/>
    <mergeCell ref="G192:G193"/>
    <mergeCell ref="A191:K191"/>
    <mergeCell ref="G195:G196"/>
    <mergeCell ref="B195:B196"/>
    <mergeCell ref="K162:K163"/>
    <mergeCell ref="B157:B158"/>
    <mergeCell ref="F157:F158"/>
    <mergeCell ref="E162:E163"/>
    <mergeCell ref="D155:D156"/>
    <mergeCell ref="A161:J161"/>
    <mergeCell ref="E155:E156"/>
    <mergeCell ref="K157:K158"/>
    <mergeCell ref="H157:H158"/>
    <mergeCell ref="F155:F156"/>
    <mergeCell ref="K210:K211"/>
    <mergeCell ref="I210:I211"/>
    <mergeCell ref="A195:A196"/>
    <mergeCell ref="G210:G211"/>
    <mergeCell ref="H208:H209"/>
    <mergeCell ref="F208:F209"/>
    <mergeCell ref="H210:H211"/>
    <mergeCell ref="J210:J211"/>
    <mergeCell ref="J195:J196"/>
    <mergeCell ref="H195:H196"/>
    <mergeCell ref="J234:J235"/>
    <mergeCell ref="K234:K235"/>
    <mergeCell ref="A233:J233"/>
    <mergeCell ref="A234:A235"/>
    <mergeCell ref="B234:B235"/>
    <mergeCell ref="C234:C235"/>
    <mergeCell ref="D234:D235"/>
    <mergeCell ref="E234:E235"/>
    <mergeCell ref="F234:F235"/>
    <mergeCell ref="G234:G235"/>
    <mergeCell ref="K17:K18"/>
    <mergeCell ref="K51:K52"/>
    <mergeCell ref="K55:K56"/>
    <mergeCell ref="J82:J83"/>
    <mergeCell ref="G55:G56"/>
    <mergeCell ref="J51:J52"/>
    <mergeCell ref="J55:J56"/>
    <mergeCell ref="A45:K45"/>
    <mergeCell ref="B71:B72"/>
    <mergeCell ref="K74:K75"/>
    <mergeCell ref="J39:J40"/>
    <mergeCell ref="K39:K40"/>
    <mergeCell ref="K30:K31"/>
    <mergeCell ref="J36:J37"/>
    <mergeCell ref="J47:J48"/>
    <mergeCell ref="G82:G83"/>
    <mergeCell ref="I55:I56"/>
    <mergeCell ref="J65:J66"/>
    <mergeCell ref="J62:J63"/>
    <mergeCell ref="J49:J50"/>
    <mergeCell ref="I9:I10"/>
    <mergeCell ref="H131:H132"/>
    <mergeCell ref="A119:K119"/>
    <mergeCell ref="H127:H128"/>
    <mergeCell ref="A55:A56"/>
    <mergeCell ref="B127:B128"/>
    <mergeCell ref="J15:J16"/>
    <mergeCell ref="I15:I16"/>
    <mergeCell ref="A46:K46"/>
    <mergeCell ref="A42:A43"/>
    <mergeCell ref="H62:H63"/>
    <mergeCell ref="A73:K73"/>
    <mergeCell ref="A41:K41"/>
    <mergeCell ref="D51:D52"/>
    <mergeCell ref="K60:K61"/>
    <mergeCell ref="K65:K66"/>
    <mergeCell ref="B47:B48"/>
    <mergeCell ref="A64:K64"/>
    <mergeCell ref="H55:H56"/>
    <mergeCell ref="A62:A63"/>
    <mergeCell ref="A131:A132"/>
    <mergeCell ref="D82:D83"/>
    <mergeCell ref="E82:E83"/>
    <mergeCell ref="F82:F83"/>
    <mergeCell ref="B108:B109"/>
    <mergeCell ref="A127:A128"/>
    <mergeCell ref="C127:C128"/>
    <mergeCell ref="F127:F128"/>
    <mergeCell ref="F108:F109"/>
    <mergeCell ref="B95:B96"/>
    <mergeCell ref="D131:D132"/>
    <mergeCell ref="H219:H220"/>
    <mergeCell ref="C195:C196"/>
    <mergeCell ref="H198:H199"/>
    <mergeCell ref="F231:F232"/>
    <mergeCell ref="B131:B132"/>
    <mergeCell ref="D210:D211"/>
    <mergeCell ref="F216:F217"/>
    <mergeCell ref="C192:C193"/>
    <mergeCell ref="E183:E184"/>
    <mergeCell ref="J231:J232"/>
    <mergeCell ref="K231:K232"/>
    <mergeCell ref="A231:A232"/>
    <mergeCell ref="B231:B232"/>
    <mergeCell ref="C231:C232"/>
    <mergeCell ref="D231:D232"/>
    <mergeCell ref="E231:E232"/>
    <mergeCell ref="G231:G232"/>
    <mergeCell ref="H231:H232"/>
    <mergeCell ref="I231:I23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18">
      <selection activeCell="B145" sqref="B145"/>
    </sheetView>
  </sheetViews>
  <sheetFormatPr defaultColWidth="9.00390625" defaultRowHeight="12.75"/>
  <cols>
    <col min="1" max="1" width="5.125" style="6" customWidth="1"/>
    <col min="2" max="2" width="58.375" style="6" customWidth="1"/>
    <col min="3" max="3" width="13.375" style="6" customWidth="1"/>
    <col min="4" max="4" width="21.75390625" style="10" customWidth="1"/>
    <col min="5" max="5" width="21.00390625" style="6" customWidth="1"/>
    <col min="6" max="6" width="9.375" style="6" customWidth="1"/>
    <col min="7" max="7" width="11.875" style="12" customWidth="1"/>
    <col min="8" max="8" width="14.75390625" style="6" customWidth="1"/>
    <col min="9" max="16384" width="9.125" style="6" customWidth="1"/>
  </cols>
  <sheetData>
    <row r="1" spans="1:8" ht="12.75">
      <c r="A1" s="230" t="s">
        <v>39</v>
      </c>
      <c r="B1" s="230"/>
      <c r="C1" s="230"/>
      <c r="D1" s="230"/>
      <c r="E1" s="230"/>
      <c r="F1" s="230"/>
      <c r="G1" s="230"/>
      <c r="H1" s="230"/>
    </row>
    <row r="2" spans="1:8" ht="12.75">
      <c r="A2" s="230" t="s">
        <v>41</v>
      </c>
      <c r="B2" s="230"/>
      <c r="C2" s="230"/>
      <c r="D2" s="230"/>
      <c r="E2" s="230"/>
      <c r="F2" s="230"/>
      <c r="G2" s="230"/>
      <c r="H2" s="230"/>
    </row>
    <row r="3" spans="1:8" ht="12.75">
      <c r="A3" s="231" t="s">
        <v>43</v>
      </c>
      <c r="B3" s="231"/>
      <c r="C3" s="231"/>
      <c r="D3" s="231"/>
      <c r="E3" s="231"/>
      <c r="F3" s="231"/>
      <c r="G3" s="231"/>
      <c r="H3" s="231"/>
    </row>
    <row r="4" spans="1:8" ht="6.75" customHeight="1">
      <c r="A4" s="35"/>
      <c r="B4" s="35"/>
      <c r="C4" s="35"/>
      <c r="D4" s="35"/>
      <c r="E4" s="35"/>
      <c r="F4" s="35"/>
      <c r="G4" s="35"/>
      <c r="H4" s="35"/>
    </row>
    <row r="5" spans="1:8" s="9" customFormat="1" ht="25.5" customHeight="1">
      <c r="A5" s="103" t="s">
        <v>0</v>
      </c>
      <c r="B5" s="103" t="s">
        <v>92</v>
      </c>
      <c r="C5" s="223" t="s">
        <v>93</v>
      </c>
      <c r="D5" s="118" t="s">
        <v>94</v>
      </c>
      <c r="E5" s="223" t="s">
        <v>91</v>
      </c>
      <c r="F5" s="223" t="s">
        <v>105</v>
      </c>
      <c r="G5" s="226" t="s">
        <v>95</v>
      </c>
      <c r="H5" s="103" t="s">
        <v>96</v>
      </c>
    </row>
    <row r="6" spans="1:8" s="9" customFormat="1" ht="7.5" customHeight="1">
      <c r="A6" s="104"/>
      <c r="B6" s="104"/>
      <c r="C6" s="224"/>
      <c r="D6" s="119"/>
      <c r="E6" s="224"/>
      <c r="F6" s="224"/>
      <c r="G6" s="227"/>
      <c r="H6" s="104"/>
    </row>
    <row r="7" spans="1:8" s="3" customFormat="1" ht="12.75">
      <c r="A7" s="188" t="s">
        <v>47</v>
      </c>
      <c r="B7" s="189"/>
      <c r="C7" s="189"/>
      <c r="D7" s="189"/>
      <c r="E7" s="189"/>
      <c r="F7" s="189"/>
      <c r="G7" s="189"/>
      <c r="H7" s="190"/>
    </row>
    <row r="8" spans="1:8" s="3" customFormat="1" ht="14.25" customHeight="1">
      <c r="A8" s="188" t="s">
        <v>69</v>
      </c>
      <c r="B8" s="189"/>
      <c r="C8" s="189"/>
      <c r="D8" s="189"/>
      <c r="E8" s="189"/>
      <c r="F8" s="189"/>
      <c r="G8" s="189"/>
      <c r="H8" s="190"/>
    </row>
    <row r="9" spans="1:8" s="3" customFormat="1" ht="15" customHeight="1">
      <c r="A9" s="188" t="s">
        <v>50</v>
      </c>
      <c r="B9" s="189"/>
      <c r="C9" s="189"/>
      <c r="D9" s="189"/>
      <c r="E9" s="189"/>
      <c r="F9" s="189"/>
      <c r="G9" s="189"/>
      <c r="H9" s="190"/>
    </row>
    <row r="10" spans="1:8" s="3" customFormat="1" ht="15" customHeight="1">
      <c r="A10" s="135">
        <v>1</v>
      </c>
      <c r="B10" s="85" t="s">
        <v>219</v>
      </c>
      <c r="C10" s="218" t="s">
        <v>67</v>
      </c>
      <c r="D10" s="198" t="s">
        <v>26</v>
      </c>
      <c r="E10" s="199" t="s">
        <v>97</v>
      </c>
      <c r="F10" s="203">
        <v>4</v>
      </c>
      <c r="G10" s="225" t="s">
        <v>7</v>
      </c>
      <c r="H10" s="232">
        <v>600</v>
      </c>
    </row>
    <row r="11" spans="1:8" s="3" customFormat="1" ht="14.25" customHeight="1">
      <c r="A11" s="136"/>
      <c r="B11" s="85"/>
      <c r="C11" s="218"/>
      <c r="D11" s="198"/>
      <c r="E11" s="200"/>
      <c r="F11" s="204"/>
      <c r="G11" s="136"/>
      <c r="H11" s="232"/>
    </row>
    <row r="12" spans="1:8" s="3" customFormat="1" ht="12.75" customHeight="1">
      <c r="A12" s="117">
        <v>2</v>
      </c>
      <c r="B12" s="85" t="s">
        <v>242</v>
      </c>
      <c r="C12" s="212" t="s">
        <v>67</v>
      </c>
      <c r="D12" s="198" t="s">
        <v>26</v>
      </c>
      <c r="E12" s="199" t="s">
        <v>97</v>
      </c>
      <c r="F12" s="198">
        <v>4</v>
      </c>
      <c r="G12" s="212" t="s">
        <v>7</v>
      </c>
      <c r="H12" s="211">
        <v>2200</v>
      </c>
    </row>
    <row r="13" spans="1:8" s="3" customFormat="1" ht="12.75" customHeight="1">
      <c r="A13" s="117"/>
      <c r="B13" s="85"/>
      <c r="C13" s="202"/>
      <c r="D13" s="198"/>
      <c r="E13" s="200"/>
      <c r="F13" s="198"/>
      <c r="G13" s="202"/>
      <c r="H13" s="211"/>
    </row>
    <row r="14" spans="1:8" s="2" customFormat="1" ht="14.25" customHeight="1">
      <c r="A14" s="188" t="s">
        <v>76</v>
      </c>
      <c r="B14" s="189"/>
      <c r="C14" s="189"/>
      <c r="D14" s="189"/>
      <c r="E14" s="189"/>
      <c r="F14" s="189"/>
      <c r="G14" s="189"/>
      <c r="H14" s="190"/>
    </row>
    <row r="15" spans="1:8" s="2" customFormat="1" ht="16.5" customHeight="1">
      <c r="A15" s="98">
        <v>3</v>
      </c>
      <c r="B15" s="85" t="s">
        <v>220</v>
      </c>
      <c r="C15" s="98" t="s">
        <v>66</v>
      </c>
      <c r="D15" s="118" t="s">
        <v>26</v>
      </c>
      <c r="E15" s="118" t="s">
        <v>97</v>
      </c>
      <c r="F15" s="118">
        <v>4</v>
      </c>
      <c r="G15" s="226" t="s">
        <v>7</v>
      </c>
      <c r="H15" s="76">
        <v>2200</v>
      </c>
    </row>
    <row r="16" spans="1:8" s="2" customFormat="1" ht="9.75" customHeight="1">
      <c r="A16" s="98"/>
      <c r="B16" s="85"/>
      <c r="C16" s="98"/>
      <c r="D16" s="119"/>
      <c r="E16" s="119"/>
      <c r="F16" s="119"/>
      <c r="G16" s="227"/>
      <c r="H16" s="76"/>
    </row>
    <row r="17" spans="1:8" s="2" customFormat="1" ht="12.75" customHeight="1">
      <c r="A17" s="95" t="s">
        <v>65</v>
      </c>
      <c r="B17" s="96"/>
      <c r="C17" s="96"/>
      <c r="D17" s="96"/>
      <c r="E17" s="96"/>
      <c r="F17" s="96"/>
      <c r="G17" s="96"/>
      <c r="H17" s="97"/>
    </row>
    <row r="18" spans="1:8" s="2" customFormat="1" ht="12.75" customHeight="1">
      <c r="A18" s="98">
        <v>4</v>
      </c>
      <c r="B18" s="66" t="s">
        <v>205</v>
      </c>
      <c r="C18" s="98" t="s">
        <v>67</v>
      </c>
      <c r="D18" s="101" t="s">
        <v>26</v>
      </c>
      <c r="E18" s="118" t="s">
        <v>97</v>
      </c>
      <c r="F18" s="101">
        <v>4</v>
      </c>
      <c r="G18" s="191" t="s">
        <v>7</v>
      </c>
      <c r="H18" s="76">
        <v>1700</v>
      </c>
    </row>
    <row r="19" spans="1:8" s="2" customFormat="1" ht="12.75" customHeight="1">
      <c r="A19" s="98"/>
      <c r="B19" s="67"/>
      <c r="C19" s="98"/>
      <c r="D19" s="101"/>
      <c r="E19" s="119"/>
      <c r="F19" s="101"/>
      <c r="G19" s="191"/>
      <c r="H19" s="76"/>
    </row>
    <row r="20" spans="1:8" s="2" customFormat="1" ht="12.75" customHeight="1">
      <c r="A20" s="95" t="s">
        <v>141</v>
      </c>
      <c r="B20" s="96"/>
      <c r="C20" s="96"/>
      <c r="D20" s="96"/>
      <c r="E20" s="96"/>
      <c r="F20" s="96"/>
      <c r="G20" s="96"/>
      <c r="H20" s="97"/>
    </row>
    <row r="21" spans="1:8" s="2" customFormat="1" ht="12.75" customHeight="1">
      <c r="A21" s="98">
        <v>5</v>
      </c>
      <c r="B21" s="66" t="s">
        <v>152</v>
      </c>
      <c r="C21" s="98" t="s">
        <v>10</v>
      </c>
      <c r="D21" s="101" t="s">
        <v>26</v>
      </c>
      <c r="E21" s="101" t="s">
        <v>97</v>
      </c>
      <c r="F21" s="101">
        <v>4</v>
      </c>
      <c r="G21" s="191" t="s">
        <v>7</v>
      </c>
      <c r="H21" s="76">
        <v>1100</v>
      </c>
    </row>
    <row r="22" spans="1:8" s="2" customFormat="1" ht="26.25" customHeight="1">
      <c r="A22" s="98"/>
      <c r="B22" s="67"/>
      <c r="C22" s="98"/>
      <c r="D22" s="101"/>
      <c r="E22" s="101"/>
      <c r="F22" s="101"/>
      <c r="G22" s="191"/>
      <c r="H22" s="76"/>
    </row>
    <row r="23" spans="1:8" ht="13.5" customHeight="1">
      <c r="A23" s="193" t="s">
        <v>11</v>
      </c>
      <c r="B23" s="194"/>
      <c r="C23" s="194"/>
      <c r="D23" s="194"/>
      <c r="E23" s="194"/>
      <c r="F23" s="194"/>
      <c r="G23" s="195"/>
      <c r="H23" s="19">
        <f>H10+H12+H15+H18+H21</f>
        <v>7800</v>
      </c>
    </row>
    <row r="24" spans="1:8" s="2" customFormat="1" ht="12" customHeight="1">
      <c r="A24" s="188" t="s">
        <v>51</v>
      </c>
      <c r="B24" s="189"/>
      <c r="C24" s="189"/>
      <c r="D24" s="189"/>
      <c r="E24" s="189"/>
      <c r="F24" s="189"/>
      <c r="G24" s="189"/>
      <c r="H24" s="190"/>
    </row>
    <row r="25" spans="1:8" s="2" customFormat="1" ht="13.5" customHeight="1">
      <c r="A25" s="185" t="s">
        <v>38</v>
      </c>
      <c r="B25" s="186"/>
      <c r="C25" s="186"/>
      <c r="D25" s="186"/>
      <c r="E25" s="186"/>
      <c r="F25" s="186"/>
      <c r="G25" s="186"/>
      <c r="H25" s="187"/>
    </row>
    <row r="26" spans="1:8" s="2" customFormat="1" ht="13.5" customHeight="1">
      <c r="A26" s="95" t="s">
        <v>80</v>
      </c>
      <c r="B26" s="96"/>
      <c r="C26" s="96"/>
      <c r="D26" s="96"/>
      <c r="E26" s="96"/>
      <c r="F26" s="96"/>
      <c r="G26" s="96"/>
      <c r="H26" s="97"/>
    </row>
    <row r="27" spans="1:8" s="2" customFormat="1" ht="13.5" customHeight="1">
      <c r="A27" s="144">
        <v>6</v>
      </c>
      <c r="B27" s="85" t="s">
        <v>225</v>
      </c>
      <c r="C27" s="144" t="s">
        <v>86</v>
      </c>
      <c r="D27" s="99" t="s">
        <v>81</v>
      </c>
      <c r="E27" s="177" t="s">
        <v>97</v>
      </c>
      <c r="F27" s="177">
        <v>4</v>
      </c>
      <c r="G27" s="178" t="s">
        <v>1</v>
      </c>
      <c r="H27" s="180">
        <v>0</v>
      </c>
    </row>
    <row r="28" spans="1:8" s="2" customFormat="1" ht="13.5" customHeight="1">
      <c r="A28" s="98"/>
      <c r="B28" s="85"/>
      <c r="C28" s="98"/>
      <c r="D28" s="100"/>
      <c r="E28" s="119"/>
      <c r="F28" s="119"/>
      <c r="G28" s="179"/>
      <c r="H28" s="172"/>
    </row>
    <row r="29" spans="1:8" s="3" customFormat="1" ht="13.5" customHeight="1">
      <c r="A29" s="188" t="s">
        <v>50</v>
      </c>
      <c r="B29" s="189"/>
      <c r="C29" s="189"/>
      <c r="D29" s="189"/>
      <c r="E29" s="189"/>
      <c r="F29" s="189"/>
      <c r="G29" s="189"/>
      <c r="H29" s="190"/>
    </row>
    <row r="30" spans="1:8" s="3" customFormat="1" ht="12.75">
      <c r="A30" s="98">
        <v>7</v>
      </c>
      <c r="B30" s="85" t="s">
        <v>221</v>
      </c>
      <c r="C30" s="98" t="s">
        <v>67</v>
      </c>
      <c r="D30" s="118" t="s">
        <v>26</v>
      </c>
      <c r="E30" s="118" t="s">
        <v>97</v>
      </c>
      <c r="F30" s="118">
        <v>4</v>
      </c>
      <c r="G30" s="226" t="s">
        <v>1</v>
      </c>
      <c r="H30" s="171">
        <v>2200</v>
      </c>
    </row>
    <row r="31" spans="1:8" s="3" customFormat="1" ht="17.25" customHeight="1">
      <c r="A31" s="98"/>
      <c r="B31" s="85"/>
      <c r="C31" s="98"/>
      <c r="D31" s="119"/>
      <c r="E31" s="119"/>
      <c r="F31" s="119"/>
      <c r="G31" s="227"/>
      <c r="H31" s="172"/>
    </row>
    <row r="32" spans="1:8" s="2" customFormat="1" ht="14.25" customHeight="1">
      <c r="A32" s="95" t="s">
        <v>77</v>
      </c>
      <c r="B32" s="96"/>
      <c r="C32" s="96"/>
      <c r="D32" s="96"/>
      <c r="E32" s="96"/>
      <c r="F32" s="96"/>
      <c r="G32" s="96"/>
      <c r="H32" s="97"/>
    </row>
    <row r="33" spans="1:8" s="2" customFormat="1" ht="14.25" customHeight="1">
      <c r="A33" s="143">
        <v>8</v>
      </c>
      <c r="B33" s="66" t="s">
        <v>222</v>
      </c>
      <c r="C33" s="143" t="s">
        <v>31</v>
      </c>
      <c r="D33" s="118" t="s">
        <v>26</v>
      </c>
      <c r="E33" s="177" t="s">
        <v>97</v>
      </c>
      <c r="F33" s="118">
        <v>4</v>
      </c>
      <c r="G33" s="192" t="s">
        <v>1</v>
      </c>
      <c r="H33" s="171">
        <v>2200</v>
      </c>
    </row>
    <row r="34" spans="1:8" s="2" customFormat="1" ht="12" customHeight="1">
      <c r="A34" s="144"/>
      <c r="B34" s="67"/>
      <c r="C34" s="144"/>
      <c r="D34" s="119"/>
      <c r="E34" s="119"/>
      <c r="F34" s="119"/>
      <c r="G34" s="179"/>
      <c r="H34" s="172"/>
    </row>
    <row r="35" spans="1:8" s="2" customFormat="1" ht="15" customHeight="1">
      <c r="A35" s="188" t="s">
        <v>46</v>
      </c>
      <c r="B35" s="189"/>
      <c r="C35" s="189"/>
      <c r="D35" s="189"/>
      <c r="E35" s="189"/>
      <c r="F35" s="189"/>
      <c r="G35" s="189"/>
      <c r="H35" s="190"/>
    </row>
    <row r="36" spans="1:8" s="2" customFormat="1" ht="14.25" customHeight="1">
      <c r="A36" s="98">
        <v>9</v>
      </c>
      <c r="B36" s="85" t="s">
        <v>223</v>
      </c>
      <c r="C36" s="98" t="s">
        <v>101</v>
      </c>
      <c r="D36" s="118" t="s">
        <v>26</v>
      </c>
      <c r="E36" s="118" t="s">
        <v>97</v>
      </c>
      <c r="F36" s="118">
        <v>4</v>
      </c>
      <c r="G36" s="192" t="s">
        <v>1</v>
      </c>
      <c r="H36" s="171">
        <v>2600</v>
      </c>
    </row>
    <row r="37" spans="1:8" s="2" customFormat="1" ht="12" customHeight="1">
      <c r="A37" s="98"/>
      <c r="B37" s="85"/>
      <c r="C37" s="98"/>
      <c r="D37" s="119"/>
      <c r="E37" s="119"/>
      <c r="F37" s="119"/>
      <c r="G37" s="179"/>
      <c r="H37" s="172"/>
    </row>
    <row r="38" spans="1:8" s="2" customFormat="1" ht="12.75">
      <c r="A38" s="98">
        <v>10</v>
      </c>
      <c r="B38" s="85" t="s">
        <v>224</v>
      </c>
      <c r="C38" s="98" t="s">
        <v>101</v>
      </c>
      <c r="D38" s="118" t="s">
        <v>26</v>
      </c>
      <c r="E38" s="118" t="s">
        <v>97</v>
      </c>
      <c r="F38" s="118">
        <v>4</v>
      </c>
      <c r="G38" s="192" t="s">
        <v>1</v>
      </c>
      <c r="H38" s="171">
        <v>1500</v>
      </c>
    </row>
    <row r="39" spans="1:8" s="2" customFormat="1" ht="12.75" customHeight="1">
      <c r="A39" s="98"/>
      <c r="B39" s="85"/>
      <c r="C39" s="98"/>
      <c r="D39" s="119"/>
      <c r="E39" s="119"/>
      <c r="F39" s="119"/>
      <c r="G39" s="179"/>
      <c r="H39" s="172"/>
    </row>
    <row r="40" spans="1:8" ht="13.5" customHeight="1">
      <c r="A40" s="193" t="s">
        <v>12</v>
      </c>
      <c r="B40" s="194"/>
      <c r="C40" s="194"/>
      <c r="D40" s="194"/>
      <c r="E40" s="194"/>
      <c r="F40" s="194"/>
      <c r="G40" s="195"/>
      <c r="H40" s="19">
        <f>H27+H30+H33+H36+H38</f>
        <v>8500</v>
      </c>
    </row>
    <row r="41" spans="1:8" s="14" customFormat="1" ht="13.5" customHeight="1">
      <c r="A41" s="193" t="s">
        <v>22</v>
      </c>
      <c r="B41" s="194"/>
      <c r="C41" s="194"/>
      <c r="D41" s="194"/>
      <c r="E41" s="194"/>
      <c r="F41" s="194"/>
      <c r="G41" s="195"/>
      <c r="H41" s="19">
        <f>H23+H40</f>
        <v>16300</v>
      </c>
    </row>
    <row r="42" spans="1:8" s="3" customFormat="1" ht="12.75" customHeight="1">
      <c r="A42" s="188" t="s">
        <v>52</v>
      </c>
      <c r="B42" s="189"/>
      <c r="C42" s="189"/>
      <c r="D42" s="189"/>
      <c r="E42" s="189"/>
      <c r="F42" s="189"/>
      <c r="G42" s="189"/>
      <c r="H42" s="190"/>
    </row>
    <row r="43" spans="1:8" s="3" customFormat="1" ht="14.25" customHeight="1">
      <c r="A43" s="188" t="s">
        <v>38</v>
      </c>
      <c r="B43" s="189"/>
      <c r="C43" s="189"/>
      <c r="D43" s="189"/>
      <c r="E43" s="189"/>
      <c r="F43" s="189"/>
      <c r="G43" s="189"/>
      <c r="H43" s="190"/>
    </row>
    <row r="44" spans="1:8" s="3" customFormat="1" ht="13.5" customHeight="1">
      <c r="A44" s="188" t="s">
        <v>79</v>
      </c>
      <c r="B44" s="189"/>
      <c r="C44" s="189"/>
      <c r="D44" s="189"/>
      <c r="E44" s="189"/>
      <c r="F44" s="189"/>
      <c r="G44" s="189"/>
      <c r="H44" s="190"/>
    </row>
    <row r="45" spans="1:8" s="3" customFormat="1" ht="13.5" customHeight="1">
      <c r="A45" s="98">
        <v>11</v>
      </c>
      <c r="B45" s="66" t="s">
        <v>227</v>
      </c>
      <c r="C45" s="98" t="s">
        <v>67</v>
      </c>
      <c r="D45" s="118" t="s">
        <v>26</v>
      </c>
      <c r="E45" s="118" t="s">
        <v>97</v>
      </c>
      <c r="F45" s="101">
        <v>4</v>
      </c>
      <c r="G45" s="205" t="s">
        <v>2</v>
      </c>
      <c r="H45" s="76">
        <v>2200</v>
      </c>
    </row>
    <row r="46" spans="1:8" s="3" customFormat="1" ht="20.25" customHeight="1">
      <c r="A46" s="98"/>
      <c r="B46" s="67"/>
      <c r="C46" s="98"/>
      <c r="D46" s="119"/>
      <c r="E46" s="119"/>
      <c r="F46" s="101"/>
      <c r="G46" s="205"/>
      <c r="H46" s="76"/>
    </row>
    <row r="47" spans="1:8" s="2" customFormat="1" ht="12.75" customHeight="1">
      <c r="A47" s="135">
        <v>12</v>
      </c>
      <c r="B47" s="66" t="s">
        <v>257</v>
      </c>
      <c r="C47" s="201" t="s">
        <v>127</v>
      </c>
      <c r="D47" s="203" t="s">
        <v>26</v>
      </c>
      <c r="E47" s="118" t="s">
        <v>97</v>
      </c>
      <c r="F47" s="203">
        <v>4</v>
      </c>
      <c r="G47" s="212" t="s">
        <v>2</v>
      </c>
      <c r="H47" s="209">
        <v>2200</v>
      </c>
    </row>
    <row r="48" spans="1:8" s="2" customFormat="1" ht="16.5" customHeight="1">
      <c r="A48" s="136"/>
      <c r="B48" s="67"/>
      <c r="C48" s="202"/>
      <c r="D48" s="204"/>
      <c r="E48" s="119"/>
      <c r="F48" s="204"/>
      <c r="G48" s="202"/>
      <c r="H48" s="210"/>
    </row>
    <row r="49" spans="1:8" s="2" customFormat="1" ht="13.5" customHeight="1">
      <c r="A49" s="196" t="s">
        <v>259</v>
      </c>
      <c r="B49" s="189"/>
      <c r="C49" s="189"/>
      <c r="D49" s="189"/>
      <c r="E49" s="189"/>
      <c r="F49" s="189"/>
      <c r="G49" s="189"/>
      <c r="H49" s="190"/>
    </row>
    <row r="50" spans="1:8" s="2" customFormat="1" ht="12.75" customHeight="1">
      <c r="A50" s="98">
        <v>13</v>
      </c>
      <c r="B50" s="85" t="s">
        <v>226</v>
      </c>
      <c r="C50" s="98" t="s">
        <v>67</v>
      </c>
      <c r="D50" s="118" t="s">
        <v>82</v>
      </c>
      <c r="E50" s="118" t="s">
        <v>97</v>
      </c>
      <c r="F50" s="118">
        <v>4</v>
      </c>
      <c r="G50" s="243" t="s">
        <v>2</v>
      </c>
      <c r="H50" s="171">
        <v>700</v>
      </c>
    </row>
    <row r="51" spans="1:8" s="2" customFormat="1" ht="15" customHeight="1">
      <c r="A51" s="98"/>
      <c r="B51" s="85"/>
      <c r="C51" s="98"/>
      <c r="D51" s="119"/>
      <c r="E51" s="119"/>
      <c r="F51" s="119"/>
      <c r="G51" s="244"/>
      <c r="H51" s="172"/>
    </row>
    <row r="52" spans="1:8" ht="12.75" customHeight="1">
      <c r="A52" s="193" t="s">
        <v>30</v>
      </c>
      <c r="B52" s="194"/>
      <c r="C52" s="194"/>
      <c r="D52" s="194"/>
      <c r="E52" s="194"/>
      <c r="F52" s="194"/>
      <c r="G52" s="195"/>
      <c r="H52" s="19">
        <f>H45+H47+H50</f>
        <v>5100</v>
      </c>
    </row>
    <row r="53" spans="1:8" s="2" customFormat="1" ht="14.25" customHeight="1">
      <c r="A53" s="240" t="s">
        <v>53</v>
      </c>
      <c r="B53" s="241"/>
      <c r="C53" s="241"/>
      <c r="D53" s="241"/>
      <c r="E53" s="241"/>
      <c r="F53" s="241"/>
      <c r="G53" s="241"/>
      <c r="H53" s="242"/>
    </row>
    <row r="54" spans="1:8" s="2" customFormat="1" ht="13.5" customHeight="1">
      <c r="A54" s="185" t="s">
        <v>38</v>
      </c>
      <c r="B54" s="186"/>
      <c r="C54" s="186"/>
      <c r="D54" s="186"/>
      <c r="E54" s="186"/>
      <c r="F54" s="186"/>
      <c r="G54" s="186"/>
      <c r="H54" s="187"/>
    </row>
    <row r="55" spans="1:8" s="2" customFormat="1" ht="13.5" customHeight="1">
      <c r="A55" s="197" t="s">
        <v>54</v>
      </c>
      <c r="B55" s="186"/>
      <c r="C55" s="186"/>
      <c r="D55" s="186"/>
      <c r="E55" s="186"/>
      <c r="F55" s="186"/>
      <c r="G55" s="186"/>
      <c r="H55" s="187"/>
    </row>
    <row r="56" spans="1:8" s="2" customFormat="1" ht="13.5" customHeight="1">
      <c r="A56" s="117">
        <v>14</v>
      </c>
      <c r="B56" s="85" t="s">
        <v>228</v>
      </c>
      <c r="C56" s="98" t="s">
        <v>10</v>
      </c>
      <c r="D56" s="198" t="s">
        <v>26</v>
      </c>
      <c r="E56" s="199" t="s">
        <v>97</v>
      </c>
      <c r="F56" s="198">
        <v>4</v>
      </c>
      <c r="G56" s="206" t="s">
        <v>5</v>
      </c>
      <c r="H56" s="211">
        <v>1300</v>
      </c>
    </row>
    <row r="57" spans="1:8" s="2" customFormat="1" ht="13.5" customHeight="1">
      <c r="A57" s="117"/>
      <c r="B57" s="85"/>
      <c r="C57" s="98"/>
      <c r="D57" s="198"/>
      <c r="E57" s="200"/>
      <c r="F57" s="198"/>
      <c r="G57" s="117"/>
      <c r="H57" s="211"/>
    </row>
    <row r="58" spans="1:8" s="8" customFormat="1" ht="13.5" customHeight="1">
      <c r="A58" s="196" t="s">
        <v>65</v>
      </c>
      <c r="B58" s="189"/>
      <c r="C58" s="189"/>
      <c r="D58" s="189"/>
      <c r="E58" s="189"/>
      <c r="F58" s="189"/>
      <c r="G58" s="189"/>
      <c r="H58" s="190"/>
    </row>
    <row r="59" spans="1:8" s="2" customFormat="1" ht="17.25" customHeight="1">
      <c r="A59" s="98">
        <v>15</v>
      </c>
      <c r="B59" s="228" t="s">
        <v>229</v>
      </c>
      <c r="C59" s="98" t="s">
        <v>10</v>
      </c>
      <c r="D59" s="118" t="s">
        <v>26</v>
      </c>
      <c r="E59" s="118" t="s">
        <v>97</v>
      </c>
      <c r="F59" s="118">
        <v>4</v>
      </c>
      <c r="G59" s="192" t="s">
        <v>5</v>
      </c>
      <c r="H59" s="183">
        <v>3400</v>
      </c>
    </row>
    <row r="60" spans="1:8" s="2" customFormat="1" ht="9.75" customHeight="1">
      <c r="A60" s="98"/>
      <c r="B60" s="229"/>
      <c r="C60" s="98"/>
      <c r="D60" s="119"/>
      <c r="E60" s="119"/>
      <c r="F60" s="119"/>
      <c r="G60" s="179"/>
      <c r="H60" s="184"/>
    </row>
    <row r="61" spans="1:8" s="2" customFormat="1" ht="15" customHeight="1">
      <c r="A61" s="197" t="s">
        <v>197</v>
      </c>
      <c r="B61" s="186"/>
      <c r="C61" s="186"/>
      <c r="D61" s="186"/>
      <c r="E61" s="186"/>
      <c r="F61" s="186"/>
      <c r="G61" s="186"/>
      <c r="H61" s="187"/>
    </row>
    <row r="62" spans="1:8" s="2" customFormat="1" ht="15" customHeight="1">
      <c r="A62" s="95" t="s">
        <v>70</v>
      </c>
      <c r="B62" s="96"/>
      <c r="C62" s="96"/>
      <c r="D62" s="96"/>
      <c r="E62" s="96"/>
      <c r="F62" s="96"/>
      <c r="G62" s="96"/>
      <c r="H62" s="97"/>
    </row>
    <row r="63" spans="1:8" s="2" customFormat="1" ht="15" customHeight="1">
      <c r="A63" s="98">
        <v>16</v>
      </c>
      <c r="B63" s="66" t="s">
        <v>193</v>
      </c>
      <c r="C63" s="98" t="s">
        <v>10</v>
      </c>
      <c r="D63" s="101" t="s">
        <v>26</v>
      </c>
      <c r="E63" s="118" t="s">
        <v>97</v>
      </c>
      <c r="F63" s="101">
        <v>4</v>
      </c>
      <c r="G63" s="207" t="s">
        <v>5</v>
      </c>
      <c r="H63" s="208">
        <v>9000</v>
      </c>
    </row>
    <row r="64" spans="1:8" s="2" customFormat="1" ht="9.75" customHeight="1">
      <c r="A64" s="98"/>
      <c r="B64" s="67"/>
      <c r="C64" s="98"/>
      <c r="D64" s="101"/>
      <c r="E64" s="119"/>
      <c r="F64" s="101"/>
      <c r="G64" s="207"/>
      <c r="H64" s="208"/>
    </row>
    <row r="65" spans="1:8" s="14" customFormat="1" ht="13.5" customHeight="1">
      <c r="A65" s="193" t="s">
        <v>14</v>
      </c>
      <c r="B65" s="194"/>
      <c r="C65" s="194"/>
      <c r="D65" s="194"/>
      <c r="E65" s="194"/>
      <c r="F65" s="194"/>
      <c r="G65" s="195"/>
      <c r="H65" s="19">
        <f>H56+H59+H63</f>
        <v>13700</v>
      </c>
    </row>
    <row r="66" spans="1:8" s="3" customFormat="1" ht="13.5" customHeight="1">
      <c r="A66" s="188" t="s">
        <v>55</v>
      </c>
      <c r="B66" s="189"/>
      <c r="C66" s="189"/>
      <c r="D66" s="189"/>
      <c r="E66" s="189"/>
      <c r="F66" s="189"/>
      <c r="G66" s="189"/>
      <c r="H66" s="190"/>
    </row>
    <row r="67" spans="1:8" s="14" customFormat="1" ht="13.5" customHeight="1">
      <c r="A67" s="188" t="s">
        <v>38</v>
      </c>
      <c r="B67" s="189"/>
      <c r="C67" s="189"/>
      <c r="D67" s="189"/>
      <c r="E67" s="189"/>
      <c r="F67" s="189"/>
      <c r="G67" s="189"/>
      <c r="H67" s="190"/>
    </row>
    <row r="68" spans="1:8" s="3" customFormat="1" ht="13.5" customHeight="1">
      <c r="A68" s="95" t="s">
        <v>80</v>
      </c>
      <c r="B68" s="96"/>
      <c r="C68" s="96"/>
      <c r="D68" s="96"/>
      <c r="E68" s="96"/>
      <c r="F68" s="96"/>
      <c r="G68" s="96"/>
      <c r="H68" s="97"/>
    </row>
    <row r="69" spans="1:8" s="3" customFormat="1" ht="12.75" customHeight="1">
      <c r="A69" s="103">
        <v>17</v>
      </c>
      <c r="B69" s="85" t="s">
        <v>230</v>
      </c>
      <c r="C69" s="143" t="s">
        <v>83</v>
      </c>
      <c r="D69" s="99" t="s">
        <v>81</v>
      </c>
      <c r="E69" s="118" t="s">
        <v>97</v>
      </c>
      <c r="F69" s="118">
        <v>4</v>
      </c>
      <c r="G69" s="192" t="s">
        <v>8</v>
      </c>
      <c r="H69" s="183">
        <v>0</v>
      </c>
    </row>
    <row r="70" spans="1:8" s="3" customFormat="1" ht="27.75" customHeight="1">
      <c r="A70" s="104"/>
      <c r="B70" s="85"/>
      <c r="C70" s="144"/>
      <c r="D70" s="100"/>
      <c r="E70" s="119"/>
      <c r="F70" s="119"/>
      <c r="G70" s="179"/>
      <c r="H70" s="184"/>
    </row>
    <row r="71" spans="1:8" s="14" customFormat="1" ht="12.75" customHeight="1">
      <c r="A71" s="29"/>
      <c r="B71" s="30"/>
      <c r="C71" s="30"/>
      <c r="D71" s="249" t="s">
        <v>84</v>
      </c>
      <c r="E71" s="249"/>
      <c r="F71" s="249"/>
      <c r="G71" s="250"/>
      <c r="H71" s="19">
        <f>H69</f>
        <v>0</v>
      </c>
    </row>
    <row r="72" spans="1:8" ht="12.75" customHeight="1">
      <c r="A72" s="193" t="s">
        <v>23</v>
      </c>
      <c r="B72" s="194"/>
      <c r="C72" s="194"/>
      <c r="D72" s="194"/>
      <c r="E72" s="194"/>
      <c r="F72" s="194"/>
      <c r="G72" s="195"/>
      <c r="H72" s="19">
        <f>H52+H65+H71</f>
        <v>18800</v>
      </c>
    </row>
    <row r="73" spans="1:8" ht="12.75">
      <c r="A73" s="188" t="s">
        <v>56</v>
      </c>
      <c r="B73" s="189"/>
      <c r="C73" s="189"/>
      <c r="D73" s="189"/>
      <c r="E73" s="189"/>
      <c r="F73" s="189"/>
      <c r="G73" s="189"/>
      <c r="H73" s="190"/>
    </row>
    <row r="74" spans="1:8" ht="12.75">
      <c r="A74" s="188" t="s">
        <v>38</v>
      </c>
      <c r="B74" s="189"/>
      <c r="C74" s="189"/>
      <c r="D74" s="189"/>
      <c r="E74" s="189"/>
      <c r="F74" s="189"/>
      <c r="G74" s="189"/>
      <c r="H74" s="190"/>
    </row>
    <row r="75" spans="1:8" ht="12.75">
      <c r="A75" s="188" t="s">
        <v>64</v>
      </c>
      <c r="B75" s="189"/>
      <c r="C75" s="189"/>
      <c r="D75" s="189"/>
      <c r="E75" s="189"/>
      <c r="F75" s="189"/>
      <c r="G75" s="189"/>
      <c r="H75" s="190"/>
    </row>
    <row r="76" spans="1:8" ht="12.75">
      <c r="A76" s="135">
        <v>18</v>
      </c>
      <c r="B76" s="181" t="s">
        <v>116</v>
      </c>
      <c r="C76" s="201" t="s">
        <v>128</v>
      </c>
      <c r="D76" s="118" t="s">
        <v>26</v>
      </c>
      <c r="E76" s="118" t="s">
        <v>97</v>
      </c>
      <c r="F76" s="203">
        <v>4</v>
      </c>
      <c r="G76" s="225" t="s">
        <v>113</v>
      </c>
      <c r="H76" s="147">
        <v>1200</v>
      </c>
    </row>
    <row r="77" spans="1:8" ht="9" customHeight="1">
      <c r="A77" s="136"/>
      <c r="B77" s="182"/>
      <c r="C77" s="202"/>
      <c r="D77" s="119"/>
      <c r="E77" s="119"/>
      <c r="F77" s="204"/>
      <c r="G77" s="136"/>
      <c r="H77" s="148"/>
    </row>
    <row r="78" spans="1:8" ht="12.75">
      <c r="A78" s="31"/>
      <c r="B78" s="21"/>
      <c r="C78" s="21"/>
      <c r="D78" s="21"/>
      <c r="E78" s="21"/>
      <c r="F78" s="189" t="s">
        <v>115</v>
      </c>
      <c r="G78" s="190"/>
      <c r="H78" s="19">
        <f>H76</f>
        <v>1200</v>
      </c>
    </row>
    <row r="79" spans="1:8" s="3" customFormat="1" ht="14.25" customHeight="1">
      <c r="A79" s="188" t="s">
        <v>57</v>
      </c>
      <c r="B79" s="189"/>
      <c r="C79" s="189"/>
      <c r="D79" s="189"/>
      <c r="E79" s="189"/>
      <c r="F79" s="189"/>
      <c r="G79" s="189"/>
      <c r="H79" s="190"/>
    </row>
    <row r="80" spans="1:8" s="3" customFormat="1" ht="15" customHeight="1">
      <c r="A80" s="185" t="s">
        <v>38</v>
      </c>
      <c r="B80" s="186"/>
      <c r="C80" s="186"/>
      <c r="D80" s="186"/>
      <c r="E80" s="186"/>
      <c r="F80" s="186"/>
      <c r="G80" s="186"/>
      <c r="H80" s="187"/>
    </row>
    <row r="81" spans="1:8" s="3" customFormat="1" ht="12.75" customHeight="1">
      <c r="A81" s="86" t="s">
        <v>102</v>
      </c>
      <c r="B81" s="87"/>
      <c r="C81" s="87"/>
      <c r="D81" s="87"/>
      <c r="E81" s="87"/>
      <c r="F81" s="87"/>
      <c r="G81" s="87"/>
      <c r="H81" s="88"/>
    </row>
    <row r="82" spans="1:8" s="3" customFormat="1" ht="12.75">
      <c r="A82" s="143">
        <v>19</v>
      </c>
      <c r="B82" s="66" t="s">
        <v>258</v>
      </c>
      <c r="C82" s="143" t="s">
        <v>67</v>
      </c>
      <c r="D82" s="118" t="s">
        <v>29</v>
      </c>
      <c r="E82" s="118" t="s">
        <v>97</v>
      </c>
      <c r="F82" s="118">
        <v>5</v>
      </c>
      <c r="G82" s="192" t="s">
        <v>3</v>
      </c>
      <c r="H82" s="183">
        <v>1100</v>
      </c>
    </row>
    <row r="83" spans="1:8" s="3" customFormat="1" ht="15.75" customHeight="1">
      <c r="A83" s="144"/>
      <c r="B83" s="67"/>
      <c r="C83" s="144"/>
      <c r="D83" s="119"/>
      <c r="E83" s="119"/>
      <c r="F83" s="119"/>
      <c r="G83" s="179"/>
      <c r="H83" s="184"/>
    </row>
    <row r="84" spans="1:8" s="2" customFormat="1" ht="13.5" customHeight="1">
      <c r="A84" s="235" t="s">
        <v>58</v>
      </c>
      <c r="B84" s="236"/>
      <c r="C84" s="236"/>
      <c r="D84" s="236"/>
      <c r="E84" s="236"/>
      <c r="F84" s="236"/>
      <c r="G84" s="236"/>
      <c r="H84" s="237"/>
    </row>
    <row r="85" spans="1:8" s="2" customFormat="1" ht="13.5" customHeight="1">
      <c r="A85" s="143">
        <v>20</v>
      </c>
      <c r="B85" s="85" t="s">
        <v>232</v>
      </c>
      <c r="C85" s="143" t="s">
        <v>67</v>
      </c>
      <c r="D85" s="118" t="s">
        <v>26</v>
      </c>
      <c r="E85" s="118" t="s">
        <v>97</v>
      </c>
      <c r="F85" s="118">
        <v>4</v>
      </c>
      <c r="G85" s="192" t="s">
        <v>3</v>
      </c>
      <c r="H85" s="171">
        <v>1100</v>
      </c>
    </row>
    <row r="86" spans="1:8" s="2" customFormat="1" ht="14.25" customHeight="1">
      <c r="A86" s="144"/>
      <c r="B86" s="85"/>
      <c r="C86" s="144"/>
      <c r="D86" s="119"/>
      <c r="E86" s="119"/>
      <c r="F86" s="119"/>
      <c r="G86" s="179"/>
      <c r="H86" s="172"/>
    </row>
    <row r="87" spans="1:8" s="14" customFormat="1" ht="13.5" customHeight="1">
      <c r="A87" s="193" t="s">
        <v>16</v>
      </c>
      <c r="B87" s="194"/>
      <c r="C87" s="194"/>
      <c r="D87" s="194"/>
      <c r="E87" s="194"/>
      <c r="F87" s="194"/>
      <c r="G87" s="195"/>
      <c r="H87" s="19">
        <f>H82+H85</f>
        <v>2200</v>
      </c>
    </row>
    <row r="88" spans="1:8" ht="12" customHeight="1">
      <c r="A88" s="193" t="s">
        <v>25</v>
      </c>
      <c r="B88" s="194"/>
      <c r="C88" s="194"/>
      <c r="D88" s="194"/>
      <c r="E88" s="194"/>
      <c r="F88" s="194"/>
      <c r="G88" s="195"/>
      <c r="H88" s="19">
        <f>H78+H87</f>
        <v>3400</v>
      </c>
    </row>
    <row r="89" spans="1:8" s="2" customFormat="1" ht="14.25" customHeight="1">
      <c r="A89" s="188" t="s">
        <v>60</v>
      </c>
      <c r="B89" s="189"/>
      <c r="C89" s="189"/>
      <c r="D89" s="189"/>
      <c r="E89" s="189"/>
      <c r="F89" s="189"/>
      <c r="G89" s="189"/>
      <c r="H89" s="190"/>
    </row>
    <row r="90" spans="1:8" s="2" customFormat="1" ht="13.5" customHeight="1">
      <c r="A90" s="185" t="s">
        <v>38</v>
      </c>
      <c r="B90" s="186"/>
      <c r="C90" s="186"/>
      <c r="D90" s="186"/>
      <c r="E90" s="186"/>
      <c r="F90" s="186"/>
      <c r="G90" s="186"/>
      <c r="H90" s="187"/>
    </row>
    <row r="91" spans="1:8" s="2" customFormat="1" ht="15" customHeight="1">
      <c r="A91" s="95" t="s">
        <v>77</v>
      </c>
      <c r="B91" s="96"/>
      <c r="C91" s="96"/>
      <c r="D91" s="96"/>
      <c r="E91" s="96"/>
      <c r="F91" s="96"/>
      <c r="G91" s="96"/>
      <c r="H91" s="97"/>
    </row>
    <row r="92" spans="1:8" s="2" customFormat="1" ht="17.25" customHeight="1">
      <c r="A92" s="143">
        <v>21</v>
      </c>
      <c r="B92" s="85" t="s">
        <v>231</v>
      </c>
      <c r="C92" s="143" t="s">
        <v>67</v>
      </c>
      <c r="D92" s="118" t="s">
        <v>26</v>
      </c>
      <c r="E92" s="118" t="s">
        <v>97</v>
      </c>
      <c r="F92" s="118">
        <v>4</v>
      </c>
      <c r="G92" s="226" t="s">
        <v>4</v>
      </c>
      <c r="H92" s="183">
        <v>2200</v>
      </c>
    </row>
    <row r="93" spans="1:8" s="2" customFormat="1" ht="9.75" customHeight="1">
      <c r="A93" s="144"/>
      <c r="B93" s="85"/>
      <c r="C93" s="144"/>
      <c r="D93" s="119"/>
      <c r="E93" s="119"/>
      <c r="F93" s="119"/>
      <c r="G93" s="227"/>
      <c r="H93" s="184"/>
    </row>
    <row r="94" spans="1:8" s="2" customFormat="1" ht="15" customHeight="1">
      <c r="A94" s="196" t="s">
        <v>141</v>
      </c>
      <c r="B94" s="189"/>
      <c r="C94" s="189"/>
      <c r="D94" s="189"/>
      <c r="E94" s="189"/>
      <c r="F94" s="189"/>
      <c r="G94" s="189"/>
      <c r="H94" s="190"/>
    </row>
    <row r="95" spans="1:8" s="2" customFormat="1" ht="17.25" customHeight="1">
      <c r="A95" s="117">
        <v>22</v>
      </c>
      <c r="B95" s="245" t="s">
        <v>198</v>
      </c>
      <c r="C95" s="206" t="s">
        <v>128</v>
      </c>
      <c r="D95" s="198" t="s">
        <v>26</v>
      </c>
      <c r="E95" s="101" t="s">
        <v>97</v>
      </c>
      <c r="F95" s="198">
        <v>4</v>
      </c>
      <c r="G95" s="206" t="s">
        <v>4</v>
      </c>
      <c r="H95" s="248">
        <v>1100</v>
      </c>
    </row>
    <row r="96" spans="1:8" s="2" customFormat="1" ht="9.75" customHeight="1">
      <c r="A96" s="117"/>
      <c r="B96" s="246"/>
      <c r="C96" s="117"/>
      <c r="D96" s="198"/>
      <c r="E96" s="101"/>
      <c r="F96" s="198"/>
      <c r="G96" s="117"/>
      <c r="H96" s="211"/>
    </row>
    <row r="97" spans="1:8" s="2" customFormat="1" ht="15.75" customHeight="1">
      <c r="A97" s="238" t="s">
        <v>79</v>
      </c>
      <c r="B97" s="238"/>
      <c r="C97" s="238"/>
      <c r="D97" s="238"/>
      <c r="E97" s="238"/>
      <c r="F97" s="238"/>
      <c r="G97" s="238"/>
      <c r="H97" s="238"/>
    </row>
    <row r="98" spans="1:8" s="2" customFormat="1" ht="13.5" customHeight="1">
      <c r="A98" s="135">
        <v>23</v>
      </c>
      <c r="B98" s="66" t="s">
        <v>236</v>
      </c>
      <c r="C98" s="201" t="s">
        <v>127</v>
      </c>
      <c r="D98" s="203" t="s">
        <v>26</v>
      </c>
      <c r="E98" s="118" t="s">
        <v>97</v>
      </c>
      <c r="F98" s="203">
        <v>4</v>
      </c>
      <c r="G98" s="212" t="s">
        <v>4</v>
      </c>
      <c r="H98" s="209">
        <v>2200</v>
      </c>
    </row>
    <row r="99" spans="1:8" s="2" customFormat="1" ht="13.5" customHeight="1">
      <c r="A99" s="136"/>
      <c r="B99" s="67"/>
      <c r="C99" s="202"/>
      <c r="D99" s="204"/>
      <c r="E99" s="119"/>
      <c r="F99" s="204"/>
      <c r="G99" s="213"/>
      <c r="H99" s="210"/>
    </row>
    <row r="100" spans="1:8" s="2" customFormat="1" ht="12.75" customHeight="1">
      <c r="A100" s="77">
        <v>24</v>
      </c>
      <c r="B100" s="85" t="s">
        <v>237</v>
      </c>
      <c r="C100" s="77" t="s">
        <v>67</v>
      </c>
      <c r="D100" s="239" t="s">
        <v>26</v>
      </c>
      <c r="E100" s="101" t="s">
        <v>97</v>
      </c>
      <c r="F100" s="101">
        <v>4</v>
      </c>
      <c r="G100" s="247" t="s">
        <v>4</v>
      </c>
      <c r="H100" s="214">
        <v>1100</v>
      </c>
    </row>
    <row r="101" spans="1:8" s="2" customFormat="1" ht="14.25" customHeight="1">
      <c r="A101" s="77"/>
      <c r="B101" s="85"/>
      <c r="C101" s="77"/>
      <c r="D101" s="239"/>
      <c r="E101" s="101"/>
      <c r="F101" s="101"/>
      <c r="G101" s="247"/>
      <c r="H101" s="214"/>
    </row>
    <row r="102" spans="1:8" s="14" customFormat="1" ht="14.25" customHeight="1">
      <c r="A102" s="193" t="s">
        <v>17</v>
      </c>
      <c r="B102" s="194"/>
      <c r="C102" s="194"/>
      <c r="D102" s="194"/>
      <c r="E102" s="194"/>
      <c r="F102" s="194"/>
      <c r="G102" s="195"/>
      <c r="H102" s="19">
        <f>H92+H95+H98+H100</f>
        <v>6600</v>
      </c>
    </row>
    <row r="103" spans="1:8" ht="12.75" customHeight="1">
      <c r="A103" s="188" t="s">
        <v>62</v>
      </c>
      <c r="B103" s="189"/>
      <c r="C103" s="189"/>
      <c r="D103" s="189"/>
      <c r="E103" s="189"/>
      <c r="F103" s="189"/>
      <c r="G103" s="189"/>
      <c r="H103" s="190"/>
    </row>
    <row r="104" spans="1:8" ht="13.5" customHeight="1">
      <c r="A104" s="188" t="s">
        <v>38</v>
      </c>
      <c r="B104" s="189"/>
      <c r="C104" s="189"/>
      <c r="D104" s="189"/>
      <c r="E104" s="189"/>
      <c r="F104" s="189"/>
      <c r="G104" s="189"/>
      <c r="H104" s="190"/>
    </row>
    <row r="105" spans="1:8" s="2" customFormat="1" ht="12.75" customHeight="1">
      <c r="A105" s="188" t="s">
        <v>70</v>
      </c>
      <c r="B105" s="189"/>
      <c r="C105" s="189"/>
      <c r="D105" s="189"/>
      <c r="E105" s="189"/>
      <c r="F105" s="189"/>
      <c r="G105" s="189"/>
      <c r="H105" s="190"/>
    </row>
    <row r="106" spans="1:8" s="2" customFormat="1" ht="13.5" customHeight="1">
      <c r="A106" s="98">
        <v>25</v>
      </c>
      <c r="B106" s="85" t="s">
        <v>233</v>
      </c>
      <c r="C106" s="98" t="s">
        <v>31</v>
      </c>
      <c r="D106" s="118" t="s">
        <v>26</v>
      </c>
      <c r="E106" s="118" t="s">
        <v>97</v>
      </c>
      <c r="F106" s="118">
        <v>4</v>
      </c>
      <c r="G106" s="192" t="s">
        <v>6</v>
      </c>
      <c r="H106" s="183">
        <v>1100</v>
      </c>
    </row>
    <row r="107" spans="1:8" s="2" customFormat="1" ht="12.75" customHeight="1">
      <c r="A107" s="98"/>
      <c r="B107" s="85"/>
      <c r="C107" s="98"/>
      <c r="D107" s="119"/>
      <c r="E107" s="119"/>
      <c r="F107" s="119"/>
      <c r="G107" s="179"/>
      <c r="H107" s="184"/>
    </row>
    <row r="108" spans="1:8" ht="12.75">
      <c r="A108" s="95" t="s">
        <v>85</v>
      </c>
      <c r="B108" s="96"/>
      <c r="C108" s="96"/>
      <c r="D108" s="96"/>
      <c r="E108" s="96"/>
      <c r="F108" s="96"/>
      <c r="G108" s="96"/>
      <c r="H108" s="97"/>
    </row>
    <row r="109" spans="1:8" s="3" customFormat="1" ht="15.75" customHeight="1">
      <c r="A109" s="98">
        <v>26</v>
      </c>
      <c r="B109" s="85" t="s">
        <v>234</v>
      </c>
      <c r="C109" s="98" t="s">
        <v>67</v>
      </c>
      <c r="D109" s="118" t="s">
        <v>26</v>
      </c>
      <c r="E109" s="118" t="s">
        <v>97</v>
      </c>
      <c r="F109" s="118">
        <v>4</v>
      </c>
      <c r="G109" s="192" t="s">
        <v>6</v>
      </c>
      <c r="H109" s="171">
        <v>600</v>
      </c>
    </row>
    <row r="110" spans="1:8" s="3" customFormat="1" ht="11.25" customHeight="1">
      <c r="A110" s="98"/>
      <c r="B110" s="85"/>
      <c r="C110" s="98"/>
      <c r="D110" s="119"/>
      <c r="E110" s="119"/>
      <c r="F110" s="119"/>
      <c r="G110" s="179"/>
      <c r="H110" s="172"/>
    </row>
    <row r="111" spans="1:8" s="3" customFormat="1" ht="12.75" customHeight="1">
      <c r="A111" s="98">
        <v>27</v>
      </c>
      <c r="B111" s="85" t="s">
        <v>235</v>
      </c>
      <c r="C111" s="98" t="s">
        <v>67</v>
      </c>
      <c r="D111" s="118" t="s">
        <v>26</v>
      </c>
      <c r="E111" s="118" t="s">
        <v>97</v>
      </c>
      <c r="F111" s="101">
        <v>4</v>
      </c>
      <c r="G111" s="207" t="s">
        <v>6</v>
      </c>
      <c r="H111" s="76">
        <v>500</v>
      </c>
    </row>
    <row r="112" spans="1:8" s="3" customFormat="1" ht="12" customHeight="1">
      <c r="A112" s="98"/>
      <c r="B112" s="85"/>
      <c r="C112" s="98"/>
      <c r="D112" s="119"/>
      <c r="E112" s="119"/>
      <c r="F112" s="101"/>
      <c r="G112" s="207"/>
      <c r="H112" s="76"/>
    </row>
    <row r="113" spans="1:8" s="2" customFormat="1" ht="13.5" customHeight="1">
      <c r="A113" s="188" t="s">
        <v>49</v>
      </c>
      <c r="B113" s="189"/>
      <c r="C113" s="189"/>
      <c r="D113" s="189"/>
      <c r="E113" s="189"/>
      <c r="F113" s="189"/>
      <c r="G113" s="189"/>
      <c r="H113" s="190"/>
    </row>
    <row r="114" spans="1:8" s="2" customFormat="1" ht="15.75" customHeight="1">
      <c r="A114" s="135">
        <v>28</v>
      </c>
      <c r="B114" s="85" t="s">
        <v>238</v>
      </c>
      <c r="C114" s="201" t="s">
        <v>67</v>
      </c>
      <c r="D114" s="203" t="s">
        <v>26</v>
      </c>
      <c r="E114" s="118" t="s">
        <v>97</v>
      </c>
      <c r="F114" s="203">
        <v>4</v>
      </c>
      <c r="G114" s="225" t="s">
        <v>6</v>
      </c>
      <c r="H114" s="209">
        <v>700</v>
      </c>
    </row>
    <row r="115" spans="1:8" s="2" customFormat="1" ht="12" customHeight="1">
      <c r="A115" s="136"/>
      <c r="B115" s="85"/>
      <c r="C115" s="202"/>
      <c r="D115" s="204"/>
      <c r="E115" s="119"/>
      <c r="F115" s="204"/>
      <c r="G115" s="136"/>
      <c r="H115" s="210"/>
    </row>
    <row r="116" spans="1:8" s="2" customFormat="1" ht="12" customHeight="1">
      <c r="A116" s="117">
        <v>29</v>
      </c>
      <c r="B116" s="85" t="s">
        <v>239</v>
      </c>
      <c r="C116" s="218" t="s">
        <v>86</v>
      </c>
      <c r="D116" s="198" t="s">
        <v>26</v>
      </c>
      <c r="E116" s="118" t="s">
        <v>97</v>
      </c>
      <c r="F116" s="198">
        <v>4</v>
      </c>
      <c r="G116" s="206" t="s">
        <v>6</v>
      </c>
      <c r="H116" s="211">
        <v>400</v>
      </c>
    </row>
    <row r="117" spans="1:8" s="2" customFormat="1" ht="13.5" customHeight="1">
      <c r="A117" s="117"/>
      <c r="B117" s="85"/>
      <c r="C117" s="218"/>
      <c r="D117" s="198"/>
      <c r="E117" s="119"/>
      <c r="F117" s="198"/>
      <c r="G117" s="117"/>
      <c r="H117" s="211"/>
    </row>
    <row r="118" spans="1:8" s="3" customFormat="1" ht="12.75" customHeight="1">
      <c r="A118" s="185" t="s">
        <v>61</v>
      </c>
      <c r="B118" s="186"/>
      <c r="C118" s="186"/>
      <c r="D118" s="186"/>
      <c r="E118" s="186"/>
      <c r="F118" s="186"/>
      <c r="G118" s="186"/>
      <c r="H118" s="187"/>
    </row>
    <row r="119" spans="1:8" s="2" customFormat="1" ht="15" customHeight="1">
      <c r="A119" s="68">
        <v>30</v>
      </c>
      <c r="B119" s="85" t="s">
        <v>240</v>
      </c>
      <c r="C119" s="68" t="s">
        <v>67</v>
      </c>
      <c r="D119" s="199" t="s">
        <v>26</v>
      </c>
      <c r="E119" s="118" t="s">
        <v>97</v>
      </c>
      <c r="F119" s="118">
        <v>4</v>
      </c>
      <c r="G119" s="233" t="s">
        <v>6</v>
      </c>
      <c r="H119" s="171">
        <v>800</v>
      </c>
    </row>
    <row r="120" spans="1:8" s="2" customFormat="1" ht="10.5" customHeight="1">
      <c r="A120" s="69"/>
      <c r="B120" s="85"/>
      <c r="C120" s="69"/>
      <c r="D120" s="200"/>
      <c r="E120" s="119"/>
      <c r="F120" s="119"/>
      <c r="G120" s="234"/>
      <c r="H120" s="172"/>
    </row>
    <row r="121" spans="1:8" s="3" customFormat="1" ht="15" customHeight="1">
      <c r="A121" s="143">
        <v>31</v>
      </c>
      <c r="B121" s="85" t="s">
        <v>241</v>
      </c>
      <c r="C121" s="143" t="s">
        <v>67</v>
      </c>
      <c r="D121" s="118" t="s">
        <v>26</v>
      </c>
      <c r="E121" s="118" t="s">
        <v>97</v>
      </c>
      <c r="F121" s="118">
        <v>4</v>
      </c>
      <c r="G121" s="192" t="s">
        <v>6</v>
      </c>
      <c r="H121" s="171">
        <v>1100</v>
      </c>
    </row>
    <row r="122" spans="1:8" s="3" customFormat="1" ht="10.5" customHeight="1">
      <c r="A122" s="144"/>
      <c r="B122" s="85"/>
      <c r="C122" s="144"/>
      <c r="D122" s="119"/>
      <c r="E122" s="119"/>
      <c r="F122" s="119"/>
      <c r="G122" s="179"/>
      <c r="H122" s="172"/>
    </row>
    <row r="123" spans="1:8" s="3" customFormat="1" ht="12" customHeight="1">
      <c r="A123" s="95" t="s">
        <v>50</v>
      </c>
      <c r="B123" s="96"/>
      <c r="C123" s="96"/>
      <c r="D123" s="96"/>
      <c r="E123" s="96"/>
      <c r="F123" s="96"/>
      <c r="G123" s="96"/>
      <c r="H123" s="97"/>
    </row>
    <row r="124" spans="1:8" s="3" customFormat="1" ht="12.75">
      <c r="A124" s="98">
        <v>32</v>
      </c>
      <c r="B124" s="85" t="s">
        <v>154</v>
      </c>
      <c r="C124" s="98" t="s">
        <v>67</v>
      </c>
      <c r="D124" s="118" t="s">
        <v>26</v>
      </c>
      <c r="E124" s="118" t="s">
        <v>97</v>
      </c>
      <c r="F124" s="118">
        <v>4</v>
      </c>
      <c r="G124" s="192" t="s">
        <v>6</v>
      </c>
      <c r="H124" s="171">
        <v>900</v>
      </c>
    </row>
    <row r="125" spans="1:8" s="3" customFormat="1" ht="12" customHeight="1">
      <c r="A125" s="98"/>
      <c r="B125" s="85"/>
      <c r="C125" s="98"/>
      <c r="D125" s="119"/>
      <c r="E125" s="119"/>
      <c r="F125" s="119"/>
      <c r="G125" s="179"/>
      <c r="H125" s="172"/>
    </row>
    <row r="126" spans="1:8" s="3" customFormat="1" ht="12" customHeight="1">
      <c r="A126" s="215" t="s">
        <v>37</v>
      </c>
      <c r="B126" s="216"/>
      <c r="C126" s="216"/>
      <c r="D126" s="216"/>
      <c r="E126" s="216"/>
      <c r="F126" s="216"/>
      <c r="G126" s="217"/>
      <c r="H126" s="28">
        <f>H106+H109+H111+H114+H116+H119+H121+H124</f>
        <v>6100</v>
      </c>
    </row>
    <row r="127" spans="1:8" s="3" customFormat="1" ht="12.75" customHeight="1">
      <c r="A127" s="188" t="s">
        <v>63</v>
      </c>
      <c r="B127" s="189"/>
      <c r="C127" s="189"/>
      <c r="D127" s="189"/>
      <c r="E127" s="189"/>
      <c r="F127" s="189"/>
      <c r="G127" s="189"/>
      <c r="H127" s="190"/>
    </row>
    <row r="128" spans="1:8" s="3" customFormat="1" ht="13.5" customHeight="1">
      <c r="A128" s="188" t="s">
        <v>38</v>
      </c>
      <c r="B128" s="189"/>
      <c r="C128" s="189"/>
      <c r="D128" s="189"/>
      <c r="E128" s="189"/>
      <c r="F128" s="189"/>
      <c r="G128" s="189"/>
      <c r="H128" s="190"/>
    </row>
    <row r="129" spans="1:8" s="3" customFormat="1" ht="13.5" customHeight="1">
      <c r="A129" s="196" t="s">
        <v>79</v>
      </c>
      <c r="B129" s="189"/>
      <c r="C129" s="189"/>
      <c r="D129" s="189"/>
      <c r="E129" s="189"/>
      <c r="F129" s="189"/>
      <c r="G129" s="189"/>
      <c r="H129" s="190"/>
    </row>
    <row r="130" spans="1:8" s="3" customFormat="1" ht="13.5" customHeight="1">
      <c r="A130" s="135">
        <v>33</v>
      </c>
      <c r="B130" s="85" t="s">
        <v>153</v>
      </c>
      <c r="C130" s="77" t="s">
        <v>86</v>
      </c>
      <c r="D130" s="203" t="s">
        <v>26</v>
      </c>
      <c r="E130" s="118" t="s">
        <v>97</v>
      </c>
      <c r="F130" s="203">
        <v>4</v>
      </c>
      <c r="G130" s="206" t="s">
        <v>9</v>
      </c>
      <c r="H130" s="211">
        <v>900</v>
      </c>
    </row>
    <row r="131" spans="1:8" s="3" customFormat="1" ht="13.5" customHeight="1">
      <c r="A131" s="136"/>
      <c r="B131" s="85"/>
      <c r="C131" s="77"/>
      <c r="D131" s="204"/>
      <c r="E131" s="119"/>
      <c r="F131" s="204"/>
      <c r="G131" s="117"/>
      <c r="H131" s="211"/>
    </row>
    <row r="132" spans="1:8" s="3" customFormat="1" ht="12" customHeight="1">
      <c r="A132" s="95" t="s">
        <v>80</v>
      </c>
      <c r="B132" s="96"/>
      <c r="C132" s="96"/>
      <c r="D132" s="96"/>
      <c r="E132" s="96"/>
      <c r="F132" s="96"/>
      <c r="G132" s="96"/>
      <c r="H132" s="97"/>
    </row>
    <row r="133" spans="1:8" s="3" customFormat="1" ht="12" customHeight="1">
      <c r="A133" s="143">
        <v>34</v>
      </c>
      <c r="B133" s="66" t="s">
        <v>106</v>
      </c>
      <c r="C133" s="143" t="s">
        <v>67</v>
      </c>
      <c r="D133" s="219" t="s">
        <v>81</v>
      </c>
      <c r="E133" s="118" t="s">
        <v>97</v>
      </c>
      <c r="F133" s="140">
        <v>4</v>
      </c>
      <c r="G133" s="143" t="s">
        <v>9</v>
      </c>
      <c r="H133" s="221">
        <v>1000</v>
      </c>
    </row>
    <row r="134" spans="1:8" s="3" customFormat="1" ht="29.25" customHeight="1">
      <c r="A134" s="144"/>
      <c r="B134" s="67"/>
      <c r="C134" s="144"/>
      <c r="D134" s="220"/>
      <c r="E134" s="119"/>
      <c r="F134" s="141"/>
      <c r="G134" s="144"/>
      <c r="H134" s="222"/>
    </row>
    <row r="135" spans="1:8" s="14" customFormat="1" ht="15.75" customHeight="1">
      <c r="A135" s="193" t="s">
        <v>78</v>
      </c>
      <c r="B135" s="194"/>
      <c r="C135" s="194"/>
      <c r="D135" s="194"/>
      <c r="E135" s="194"/>
      <c r="F135" s="194"/>
      <c r="G135" s="195"/>
      <c r="H135" s="19">
        <f>H130+H133</f>
        <v>1900</v>
      </c>
    </row>
    <row r="136" spans="1:8" s="14" customFormat="1" ht="15" customHeight="1">
      <c r="A136" s="193" t="s">
        <v>24</v>
      </c>
      <c r="B136" s="194"/>
      <c r="C136" s="194"/>
      <c r="D136" s="194"/>
      <c r="E136" s="194"/>
      <c r="F136" s="194"/>
      <c r="G136" s="195"/>
      <c r="H136" s="19">
        <f>H102+H126+H135</f>
        <v>14600</v>
      </c>
    </row>
    <row r="137" spans="1:8" s="14" customFormat="1" ht="15" customHeight="1">
      <c r="A137" s="193" t="s">
        <v>13</v>
      </c>
      <c r="B137" s="194"/>
      <c r="C137" s="194"/>
      <c r="D137" s="194"/>
      <c r="E137" s="194"/>
      <c r="F137" s="194"/>
      <c r="G137" s="195"/>
      <c r="H137" s="19">
        <f>SUM(H136+H88+H72+H41)</f>
        <v>53100</v>
      </c>
    </row>
    <row r="138" spans="1:8" s="14" customFormat="1" ht="12.75">
      <c r="A138" s="26"/>
      <c r="B138" s="26"/>
      <c r="C138" s="26"/>
      <c r="D138" s="26"/>
      <c r="E138" s="26"/>
      <c r="F138" s="26"/>
      <c r="G138" s="26"/>
      <c r="H138" s="27"/>
    </row>
    <row r="139" spans="4:8" s="2" customFormat="1" ht="12.75">
      <c r="D139" s="11"/>
      <c r="E139" s="4"/>
      <c r="F139" s="4"/>
      <c r="G139" s="13"/>
      <c r="H139" s="5"/>
    </row>
    <row r="140" ht="12.75">
      <c r="H140" s="7"/>
    </row>
    <row r="144" ht="12.75">
      <c r="B144" s="20"/>
    </row>
  </sheetData>
  <sheetProtection/>
  <mergeCells count="346">
    <mergeCell ref="G85:G86"/>
    <mergeCell ref="G92:G93"/>
    <mergeCell ref="E92:E93"/>
    <mergeCell ref="F92:F93"/>
    <mergeCell ref="B45:B46"/>
    <mergeCell ref="G95:G96"/>
    <mergeCell ref="A72:G72"/>
    <mergeCell ref="A59:A60"/>
    <mergeCell ref="D71:G71"/>
    <mergeCell ref="A69:A70"/>
    <mergeCell ref="H95:H96"/>
    <mergeCell ref="B85:B86"/>
    <mergeCell ref="A79:H79"/>
    <mergeCell ref="F85:F86"/>
    <mergeCell ref="A91:H91"/>
    <mergeCell ref="B100:B101"/>
    <mergeCell ref="C100:C101"/>
    <mergeCell ref="E100:E101"/>
    <mergeCell ref="C98:C99"/>
    <mergeCell ref="D98:D99"/>
    <mergeCell ref="B95:B96"/>
    <mergeCell ref="C95:C96"/>
    <mergeCell ref="G76:G77"/>
    <mergeCell ref="C76:C77"/>
    <mergeCell ref="E69:E70"/>
    <mergeCell ref="G100:G101"/>
    <mergeCell ref="D95:D96"/>
    <mergeCell ref="E95:E96"/>
    <mergeCell ref="F95:F96"/>
    <mergeCell ref="F100:F101"/>
    <mergeCell ref="E85:E86"/>
    <mergeCell ref="D85:D86"/>
    <mergeCell ref="A41:G41"/>
    <mergeCell ref="C50:C51"/>
    <mergeCell ref="G50:G51"/>
    <mergeCell ref="H38:H39"/>
    <mergeCell ref="A75:H75"/>
    <mergeCell ref="A76:A77"/>
    <mergeCell ref="C69:C70"/>
    <mergeCell ref="E76:E77"/>
    <mergeCell ref="A15:A16"/>
    <mergeCell ref="A25:H25"/>
    <mergeCell ref="D69:D70"/>
    <mergeCell ref="G82:G83"/>
    <mergeCell ref="F59:F60"/>
    <mergeCell ref="E82:E83"/>
    <mergeCell ref="F82:F83"/>
    <mergeCell ref="A35:H35"/>
    <mergeCell ref="H82:H83"/>
    <mergeCell ref="H30:H31"/>
    <mergeCell ref="A82:A83"/>
    <mergeCell ref="B82:B83"/>
    <mergeCell ref="A81:H81"/>
    <mergeCell ref="D50:D51"/>
    <mergeCell ref="H69:H70"/>
    <mergeCell ref="A73:H73"/>
    <mergeCell ref="C82:C83"/>
    <mergeCell ref="A106:A107"/>
    <mergeCell ref="D100:D101"/>
    <mergeCell ref="A7:H7"/>
    <mergeCell ref="A67:H67"/>
    <mergeCell ref="B92:B93"/>
    <mergeCell ref="F47:F48"/>
    <mergeCell ref="A53:H53"/>
    <mergeCell ref="A8:H8"/>
    <mergeCell ref="F69:F70"/>
    <mergeCell ref="E30:E31"/>
    <mergeCell ref="C114:C115"/>
    <mergeCell ref="A127:H127"/>
    <mergeCell ref="H124:H125"/>
    <mergeCell ref="A116:A117"/>
    <mergeCell ref="A118:H118"/>
    <mergeCell ref="E111:E112"/>
    <mergeCell ref="D111:D112"/>
    <mergeCell ref="A121:A122"/>
    <mergeCell ref="H121:H122"/>
    <mergeCell ref="B111:B112"/>
    <mergeCell ref="F45:F46"/>
    <mergeCell ref="F63:F64"/>
    <mergeCell ref="D106:D107"/>
    <mergeCell ref="A65:G65"/>
    <mergeCell ref="A52:G52"/>
    <mergeCell ref="C106:C107"/>
    <mergeCell ref="D82:D83"/>
    <mergeCell ref="A102:G102"/>
    <mergeCell ref="A92:A93"/>
    <mergeCell ref="D76:D77"/>
    <mergeCell ref="D121:D122"/>
    <mergeCell ref="A123:H123"/>
    <mergeCell ref="F78:G78"/>
    <mergeCell ref="A89:H89"/>
    <mergeCell ref="A80:H80"/>
    <mergeCell ref="A84:H84"/>
    <mergeCell ref="A85:A86"/>
    <mergeCell ref="A108:H108"/>
    <mergeCell ref="A100:A101"/>
    <mergeCell ref="A97:H97"/>
    <mergeCell ref="G114:G115"/>
    <mergeCell ref="D109:D110"/>
    <mergeCell ref="G119:G120"/>
    <mergeCell ref="C121:C122"/>
    <mergeCell ref="A130:A131"/>
    <mergeCell ref="F114:F115"/>
    <mergeCell ref="E114:E115"/>
    <mergeCell ref="B130:B131"/>
    <mergeCell ref="E121:E122"/>
    <mergeCell ref="D119:D120"/>
    <mergeCell ref="A94:H94"/>
    <mergeCell ref="A95:A96"/>
    <mergeCell ref="H111:H112"/>
    <mergeCell ref="B69:B70"/>
    <mergeCell ref="H106:H107"/>
    <mergeCell ref="C92:C93"/>
    <mergeCell ref="G106:G107"/>
    <mergeCell ref="A104:H104"/>
    <mergeCell ref="C109:C110"/>
    <mergeCell ref="A109:A110"/>
    <mergeCell ref="E59:E60"/>
    <mergeCell ref="B50:B51"/>
    <mergeCell ref="A21:A22"/>
    <mergeCell ref="H15:H16"/>
    <mergeCell ref="E15:E16"/>
    <mergeCell ref="F50:F51"/>
    <mergeCell ref="H47:H48"/>
    <mergeCell ref="E36:E37"/>
    <mergeCell ref="G36:G37"/>
    <mergeCell ref="G33:G34"/>
    <mergeCell ref="G30:G31"/>
    <mergeCell ref="B38:B39"/>
    <mergeCell ref="B10:B11"/>
    <mergeCell ref="C10:C11"/>
    <mergeCell ref="D36:D37"/>
    <mergeCell ref="A36:A37"/>
    <mergeCell ref="A32:H32"/>
    <mergeCell ref="E33:E34"/>
    <mergeCell ref="F36:F37"/>
    <mergeCell ref="C36:C37"/>
    <mergeCell ref="F33:F34"/>
    <mergeCell ref="B36:B37"/>
    <mergeCell ref="H10:H11"/>
    <mergeCell ref="F15:F16"/>
    <mergeCell ref="H21:H22"/>
    <mergeCell ref="A20:H20"/>
    <mergeCell ref="C15:C16"/>
    <mergeCell ref="D15:D16"/>
    <mergeCell ref="A10:A11"/>
    <mergeCell ref="A17:H17"/>
    <mergeCell ref="A18:A19"/>
    <mergeCell ref="B18:B19"/>
    <mergeCell ref="A1:H1"/>
    <mergeCell ref="A2:H2"/>
    <mergeCell ref="A3:H3"/>
    <mergeCell ref="A5:A6"/>
    <mergeCell ref="B5:B6"/>
    <mergeCell ref="C5:C6"/>
    <mergeCell ref="D5:D6"/>
    <mergeCell ref="E5:E6"/>
    <mergeCell ref="H5:H6"/>
    <mergeCell ref="G5:G6"/>
    <mergeCell ref="B59:B60"/>
    <mergeCell ref="C59:C60"/>
    <mergeCell ref="A24:H24"/>
    <mergeCell ref="H36:H37"/>
    <mergeCell ref="G15:G16"/>
    <mergeCell ref="H33:H34"/>
    <mergeCell ref="D33:D34"/>
    <mergeCell ref="A50:A51"/>
    <mergeCell ref="H50:H51"/>
    <mergeCell ref="B15:B16"/>
    <mergeCell ref="A33:A34"/>
    <mergeCell ref="E21:E22"/>
    <mergeCell ref="C30:C31"/>
    <mergeCell ref="D30:D31"/>
    <mergeCell ref="B33:B34"/>
    <mergeCell ref="D38:D39"/>
    <mergeCell ref="C38:C39"/>
    <mergeCell ref="E38:E39"/>
    <mergeCell ref="F5:F6"/>
    <mergeCell ref="A14:H14"/>
    <mergeCell ref="D10:D11"/>
    <mergeCell ref="E10:E11"/>
    <mergeCell ref="G10:G11"/>
    <mergeCell ref="E47:E48"/>
    <mergeCell ref="D47:D48"/>
    <mergeCell ref="A40:G40"/>
    <mergeCell ref="F38:F39"/>
    <mergeCell ref="A38:A39"/>
    <mergeCell ref="A42:H42"/>
    <mergeCell ref="G47:G48"/>
    <mergeCell ref="G116:G117"/>
    <mergeCell ref="G111:G112"/>
    <mergeCell ref="A113:H113"/>
    <mergeCell ref="H59:H60"/>
    <mergeCell ref="A68:H68"/>
    <mergeCell ref="G69:G70"/>
    <mergeCell ref="F76:F77"/>
    <mergeCell ref="A103:H103"/>
    <mergeCell ref="H76:H77"/>
    <mergeCell ref="A88:G88"/>
    <mergeCell ref="A87:G87"/>
    <mergeCell ref="B109:B110"/>
    <mergeCell ref="B133:B134"/>
    <mergeCell ref="E124:E125"/>
    <mergeCell ref="G109:G110"/>
    <mergeCell ref="F111:F112"/>
    <mergeCell ref="E133:E134"/>
    <mergeCell ref="E106:E107"/>
    <mergeCell ref="E109:E110"/>
    <mergeCell ref="F106:F107"/>
    <mergeCell ref="H130:H131"/>
    <mergeCell ref="D133:D134"/>
    <mergeCell ref="D130:D131"/>
    <mergeCell ref="C111:C112"/>
    <mergeCell ref="D114:D115"/>
    <mergeCell ref="G130:G131"/>
    <mergeCell ref="H133:H134"/>
    <mergeCell ref="F121:F122"/>
    <mergeCell ref="A105:H105"/>
    <mergeCell ref="H116:H117"/>
    <mergeCell ref="H109:H110"/>
    <mergeCell ref="F109:F110"/>
    <mergeCell ref="E116:E117"/>
    <mergeCell ref="A119:A120"/>
    <mergeCell ref="H119:H120"/>
    <mergeCell ref="B116:B117"/>
    <mergeCell ref="A114:A115"/>
    <mergeCell ref="C116:C117"/>
    <mergeCell ref="A137:G137"/>
    <mergeCell ref="F130:F131"/>
    <mergeCell ref="A129:H129"/>
    <mergeCell ref="C124:C125"/>
    <mergeCell ref="A126:G126"/>
    <mergeCell ref="B124:B125"/>
    <mergeCell ref="A136:G136"/>
    <mergeCell ref="A135:G135"/>
    <mergeCell ref="G124:G125"/>
    <mergeCell ref="G133:G134"/>
    <mergeCell ref="B114:B115"/>
    <mergeCell ref="G121:G122"/>
    <mergeCell ref="E119:E120"/>
    <mergeCell ref="F119:F120"/>
    <mergeCell ref="D116:D117"/>
    <mergeCell ref="D124:D125"/>
    <mergeCell ref="F116:F117"/>
    <mergeCell ref="F124:F125"/>
    <mergeCell ref="C130:C131"/>
    <mergeCell ref="A124:A125"/>
    <mergeCell ref="B121:B122"/>
    <mergeCell ref="B119:B120"/>
    <mergeCell ref="C119:C120"/>
    <mergeCell ref="C133:C134"/>
    <mergeCell ref="A132:H132"/>
    <mergeCell ref="E130:E131"/>
    <mergeCell ref="A133:A134"/>
    <mergeCell ref="F133:F134"/>
    <mergeCell ref="A128:H128"/>
    <mergeCell ref="A111:A112"/>
    <mergeCell ref="H100:H101"/>
    <mergeCell ref="A44:H44"/>
    <mergeCell ref="B47:B48"/>
    <mergeCell ref="A63:A64"/>
    <mergeCell ref="B63:B64"/>
    <mergeCell ref="C63:C64"/>
    <mergeCell ref="A66:H66"/>
    <mergeCell ref="D59:D60"/>
    <mergeCell ref="E63:E64"/>
    <mergeCell ref="A9:H9"/>
    <mergeCell ref="B12:B13"/>
    <mergeCell ref="C12:C13"/>
    <mergeCell ref="D12:D13"/>
    <mergeCell ref="E12:E13"/>
    <mergeCell ref="F12:F13"/>
    <mergeCell ref="G12:G13"/>
    <mergeCell ref="H12:H13"/>
    <mergeCell ref="A12:A13"/>
    <mergeCell ref="F10:F11"/>
    <mergeCell ref="H63:H64"/>
    <mergeCell ref="H114:H115"/>
    <mergeCell ref="H56:H57"/>
    <mergeCell ref="G59:G60"/>
    <mergeCell ref="G98:G99"/>
    <mergeCell ref="H98:H99"/>
    <mergeCell ref="A61:H61"/>
    <mergeCell ref="A62:H62"/>
    <mergeCell ref="F56:F57"/>
    <mergeCell ref="B106:B107"/>
    <mergeCell ref="C47:C48"/>
    <mergeCell ref="E98:E99"/>
    <mergeCell ref="F98:F99"/>
    <mergeCell ref="G45:G46"/>
    <mergeCell ref="G56:G57"/>
    <mergeCell ref="A58:H58"/>
    <mergeCell ref="A74:H74"/>
    <mergeCell ref="D63:D64"/>
    <mergeCell ref="C85:C86"/>
    <mergeCell ref="G63:G64"/>
    <mergeCell ref="B21:B22"/>
    <mergeCell ref="A49:H49"/>
    <mergeCell ref="E50:E51"/>
    <mergeCell ref="B56:B57"/>
    <mergeCell ref="C56:C57"/>
    <mergeCell ref="A55:H55"/>
    <mergeCell ref="A43:H43"/>
    <mergeCell ref="D56:D57"/>
    <mergeCell ref="E56:E57"/>
    <mergeCell ref="A47:A48"/>
    <mergeCell ref="D18:D19"/>
    <mergeCell ref="E18:E19"/>
    <mergeCell ref="F18:F19"/>
    <mergeCell ref="G18:G19"/>
    <mergeCell ref="H18:H19"/>
    <mergeCell ref="G38:G39"/>
    <mergeCell ref="A23:G23"/>
    <mergeCell ref="G21:G22"/>
    <mergeCell ref="C18:C19"/>
    <mergeCell ref="A30:A31"/>
    <mergeCell ref="C21:C22"/>
    <mergeCell ref="D21:D22"/>
    <mergeCell ref="H45:H46"/>
    <mergeCell ref="C45:C46"/>
    <mergeCell ref="D45:D46"/>
    <mergeCell ref="E45:E46"/>
    <mergeCell ref="C33:C34"/>
    <mergeCell ref="F21:F22"/>
    <mergeCell ref="F30:F31"/>
    <mergeCell ref="A29:H29"/>
    <mergeCell ref="A90:H90"/>
    <mergeCell ref="A26:H26"/>
    <mergeCell ref="A27:A28"/>
    <mergeCell ref="B27:B28"/>
    <mergeCell ref="C27:C28"/>
    <mergeCell ref="D27:D28"/>
    <mergeCell ref="A56:A57"/>
    <mergeCell ref="A45:A46"/>
    <mergeCell ref="B30:B31"/>
    <mergeCell ref="A54:H54"/>
    <mergeCell ref="B98:B99"/>
    <mergeCell ref="A98:A99"/>
    <mergeCell ref="E27:E28"/>
    <mergeCell ref="F27:F28"/>
    <mergeCell ref="G27:G28"/>
    <mergeCell ref="H27:H28"/>
    <mergeCell ref="D92:D93"/>
    <mergeCell ref="H85:H86"/>
    <mergeCell ref="B76:B77"/>
    <mergeCell ref="H92:H93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Чинчевич Н.В.</dc:creator>
  <cp:keywords/>
  <dc:description/>
  <cp:lastModifiedBy>Refer</cp:lastModifiedBy>
  <cp:lastPrinted>2021-01-11T08:21:30Z</cp:lastPrinted>
  <dcterms:created xsi:type="dcterms:W3CDTF">2001-10-30T12:50:08Z</dcterms:created>
  <dcterms:modified xsi:type="dcterms:W3CDTF">2021-01-26T10:47:45Z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39361BDB">
    <vt:lpwstr/>
  </property>
  <property fmtid="{D5CDD505-2E9C-101B-9397-08002B2CF9AE}" pid="23" name="IVID9371501">
    <vt:lpwstr/>
  </property>
  <property fmtid="{D5CDD505-2E9C-101B-9397-08002B2CF9AE}" pid="24" name="IVID16430BE5">
    <vt:lpwstr/>
  </property>
  <property fmtid="{D5CDD505-2E9C-101B-9397-08002B2CF9AE}" pid="25" name="IVIDBB8B25D6">
    <vt:lpwstr/>
  </property>
  <property fmtid="{D5CDD505-2E9C-101B-9397-08002B2CF9AE}" pid="26" name="IVID886D8522">
    <vt:lpwstr/>
  </property>
  <property fmtid="{D5CDD505-2E9C-101B-9397-08002B2CF9AE}" pid="27" name="IVID105D1802">
    <vt:lpwstr/>
  </property>
  <property fmtid="{D5CDD505-2E9C-101B-9397-08002B2CF9AE}" pid="28" name="IVID44591302">
    <vt:lpwstr/>
  </property>
  <property fmtid="{D5CDD505-2E9C-101B-9397-08002B2CF9AE}" pid="29" name="IVID205816F1">
    <vt:lpwstr/>
  </property>
  <property fmtid="{D5CDD505-2E9C-101B-9397-08002B2CF9AE}" pid="30" name="IVID3F551803">
    <vt:lpwstr/>
  </property>
  <property fmtid="{D5CDD505-2E9C-101B-9397-08002B2CF9AE}" pid="31" name="IVID396117D4">
    <vt:lpwstr/>
  </property>
  <property fmtid="{D5CDD505-2E9C-101B-9397-08002B2CF9AE}" pid="32" name="IVID2A4B12D5">
    <vt:lpwstr/>
  </property>
  <property fmtid="{D5CDD505-2E9C-101B-9397-08002B2CF9AE}" pid="33" name="IVID888BA4F">
    <vt:lpwstr/>
  </property>
  <property fmtid="{D5CDD505-2E9C-101B-9397-08002B2CF9AE}" pid="34" name="IVID2D2711F3">
    <vt:lpwstr/>
  </property>
  <property fmtid="{D5CDD505-2E9C-101B-9397-08002B2CF9AE}" pid="35" name="IVID8C281634">
    <vt:lpwstr/>
  </property>
  <property fmtid="{D5CDD505-2E9C-101B-9397-08002B2CF9AE}" pid="36" name="IVID342C12FD">
    <vt:lpwstr/>
  </property>
  <property fmtid="{D5CDD505-2E9C-101B-9397-08002B2CF9AE}" pid="37" name="IVID206E1BF3">
    <vt:lpwstr/>
  </property>
  <property fmtid="{D5CDD505-2E9C-101B-9397-08002B2CF9AE}" pid="38" name="IVID12F6286D">
    <vt:lpwstr/>
  </property>
  <property fmtid="{D5CDD505-2E9C-101B-9397-08002B2CF9AE}" pid="39" name="IVID1C0617EF">
    <vt:lpwstr/>
  </property>
  <property fmtid="{D5CDD505-2E9C-101B-9397-08002B2CF9AE}" pid="40" name="IVID276618FE">
    <vt:lpwstr/>
  </property>
  <property fmtid="{D5CDD505-2E9C-101B-9397-08002B2CF9AE}" pid="41" name="IVID3F4618E0">
    <vt:lpwstr/>
  </property>
  <property fmtid="{D5CDD505-2E9C-101B-9397-08002B2CF9AE}" pid="42" name="IVID2B5707D9">
    <vt:lpwstr/>
  </property>
  <property fmtid="{D5CDD505-2E9C-101B-9397-08002B2CF9AE}" pid="43" name="IVID2B3F1309">
    <vt:lpwstr/>
  </property>
</Properties>
</file>