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50" windowHeight="4875" tabRatio="756" activeTab="1"/>
  </bookViews>
  <sheets>
    <sheet name="ТИТУЛЬНЫЙ" sheetId="1" r:id="rId1"/>
    <sheet name="Муниципальное задание (город)" sheetId="2" r:id="rId2"/>
    <sheet name="Муниципальное задание (выезд)" sheetId="3" r:id="rId3"/>
  </sheets>
  <definedNames/>
  <calcPr fullCalcOnLoad="1"/>
</workbook>
</file>

<file path=xl/sharedStrings.xml><?xml version="1.0" encoding="utf-8"?>
<sst xmlns="http://schemas.openxmlformats.org/spreadsheetml/2006/main" count="676" uniqueCount="264">
  <si>
    <t>№№</t>
  </si>
  <si>
    <t>март</t>
  </si>
  <si>
    <t>апрель</t>
  </si>
  <si>
    <t>сентябрь</t>
  </si>
  <si>
    <t>октябрь</t>
  </si>
  <si>
    <t>май</t>
  </si>
  <si>
    <t>ноябрь</t>
  </si>
  <si>
    <t>февраль</t>
  </si>
  <si>
    <t>июнь</t>
  </si>
  <si>
    <t>декабрь</t>
  </si>
  <si>
    <t>г. Сургут</t>
  </si>
  <si>
    <t>ИТОГО:   за   ФЕВРАЛЬ</t>
  </si>
  <si>
    <t>ИТОГО:   за   МАРТ</t>
  </si>
  <si>
    <t>ВСЕГО   за   год:</t>
  </si>
  <si>
    <t>ИТОГО:   за   МАЙ</t>
  </si>
  <si>
    <t>ИТОГО:   за   ИЮНЬ</t>
  </si>
  <si>
    <t>ИТОГО:   за   СЕНТЯБРЬ</t>
  </si>
  <si>
    <t>ИТОГО:   за   ОКТЯБРЬ</t>
  </si>
  <si>
    <t>ИТОГО:   за   ДЕКАБРЬ</t>
  </si>
  <si>
    <t>г. Лянтор</t>
  </si>
  <si>
    <t>ИТОГО:   за   ЯНВАРЬ</t>
  </si>
  <si>
    <t>г.Лянтор</t>
  </si>
  <si>
    <t>ИТОГО:  за   I квартал</t>
  </si>
  <si>
    <t>ИТОГО:   за  II  квартал</t>
  </si>
  <si>
    <t>ИТОГО:   за  IV  квартал</t>
  </si>
  <si>
    <t>ИТОГО:   за   III квартал</t>
  </si>
  <si>
    <t>I квартал</t>
  </si>
  <si>
    <t>II квартал</t>
  </si>
  <si>
    <t>III квартал</t>
  </si>
  <si>
    <t>IV квартал</t>
  </si>
  <si>
    <t>ВСЕГО за год</t>
  </si>
  <si>
    <t>сборная города</t>
  </si>
  <si>
    <t>ИТОГО:   за   АВГУСТ</t>
  </si>
  <si>
    <t>организации и предприятия города</t>
  </si>
  <si>
    <t>жители города</t>
  </si>
  <si>
    <t>ИТОГО:   за  АПРЕЛЬ</t>
  </si>
  <si>
    <t>г.п. Белый Яр</t>
  </si>
  <si>
    <t>спортсмены имеющие соответствующую подготовку</t>
  </si>
  <si>
    <t>СОГЛАСОВАНО</t>
  </si>
  <si>
    <t>УТВЕРЖДАЮ</t>
  </si>
  <si>
    <t>"___"_______________________20___г.</t>
  </si>
  <si>
    <t>Муниципального учреждения</t>
  </si>
  <si>
    <t>ИТОГО:   за НОЯБРЬ</t>
  </si>
  <si>
    <t>чемпионаты, первенства, спортивные соревнования, Сургутского района;</t>
  </si>
  <si>
    <t>Календарный план физкультурных и спортивных мероприятий</t>
  </si>
  <si>
    <t xml:space="preserve"> I часть   "Традиционные и комплексные физкультурные и спортивные мероприятия г.п. Лянтор, спортивные соревнования по видам спорта г.п. Лянтор"</t>
  </si>
  <si>
    <t xml:space="preserve">II часть "Спортивные соревнования по видам спорта различного уровня", включающие чемпионаты, первенства, </t>
  </si>
  <si>
    <t>физкультурных и спортивных мероприятий</t>
  </si>
  <si>
    <t>спортивные соревнования, Сургутского района, чемпионаты, первенства, кубки ХМАО - Югры</t>
  </si>
  <si>
    <t>ЯНВАРЬ</t>
  </si>
  <si>
    <t>СПОРТИВНО - МАССОВЫЕ МЕРОПРИЯТИЯ</t>
  </si>
  <si>
    <t>ЛЫЖНЫЕ ГОНКИ</t>
  </si>
  <si>
    <t>ФЕВРАЛЬ</t>
  </si>
  <si>
    <t>сборные команды                                          предприятий и организаций</t>
  </si>
  <si>
    <t>НАСТОЛЬНЫЙ ТЕННИС</t>
  </si>
  <si>
    <t>БАСКЕТБОЛ</t>
  </si>
  <si>
    <t>МАРТ</t>
  </si>
  <si>
    <t>АПРЕЛЬ</t>
  </si>
  <si>
    <t>МАЙ</t>
  </si>
  <si>
    <t>ЛЕГКАЯ АТЛЕТИКА</t>
  </si>
  <si>
    <t>ИЮНЬ</t>
  </si>
  <si>
    <t>АВГУСТ</t>
  </si>
  <si>
    <t>СЕНТЯБРЬ</t>
  </si>
  <si>
    <t>НАЦИОНАЛЬНЫЕ ВИДЫ СПОРТА</t>
  </si>
  <si>
    <t>спортсмены имеющие                                              соответствующую подготовку</t>
  </si>
  <si>
    <t>ОКТЯБРЬ</t>
  </si>
  <si>
    <t>ПУЛЕВАЯ СТРЕЛЬБА</t>
  </si>
  <si>
    <t>НОЯБРЬ</t>
  </si>
  <si>
    <t>ДЕКАБРЬ</t>
  </si>
  <si>
    <t>ФУТБОЛ</t>
  </si>
  <si>
    <t>ХОККЕЙ С ШАЙБОЙ</t>
  </si>
  <si>
    <t>г.п. Барсово</t>
  </si>
  <si>
    <t>с.п. Солнечный</t>
  </si>
  <si>
    <t>Директор муниципального учреждения</t>
  </si>
  <si>
    <t>чемпионаты, первенства, спортивные соревнования Сургутского района;</t>
  </si>
  <si>
    <t>ГИРЕВОЙ СПОРТ</t>
  </si>
  <si>
    <t>сборные команды организаций и предприятий города</t>
  </si>
  <si>
    <t>"Лянторское управление по культуре, спорту и делам молодёжи"</t>
  </si>
  <si>
    <t>ЦФКиС "Юность"</t>
  </si>
  <si>
    <t>Центр физической культуры и спорта "Юность"</t>
  </si>
  <si>
    <t>__________________  В.В. Титовский</t>
  </si>
  <si>
    <t>ПОЛИАТЛОН</t>
  </si>
  <si>
    <t>МИНИ-ФУТБОЛ</t>
  </si>
  <si>
    <t>ИТОГО:   за ДЕКАБРЬ</t>
  </si>
  <si>
    <t>ВОЛЕЙБОЛ</t>
  </si>
  <si>
    <t>АДАПТИВНАЯ ФИЗИЧЕСКАЯ КУЛЬТУРА</t>
  </si>
  <si>
    <t>спортсмены с ограниченными физическими возможностями</t>
  </si>
  <si>
    <t>"ПАПА, МАМА, Я - дружная спортивная семья"</t>
  </si>
  <si>
    <t>семьи города</t>
  </si>
  <si>
    <t>п.Солнечный</t>
  </si>
  <si>
    <t>ИТОГО:   за  ИЮНЬ</t>
  </si>
  <si>
    <t>ШАХМАТЫ</t>
  </si>
  <si>
    <t>с.п.Солнечный</t>
  </si>
  <si>
    <t xml:space="preserve">г. Лянтор                     </t>
  </si>
  <si>
    <t>жители города, имеющие соответствующую подготовку</t>
  </si>
  <si>
    <t>МИНИ - ФУТБОЛ</t>
  </si>
  <si>
    <t>сборные команды города</t>
  </si>
  <si>
    <t>семейные команды города</t>
  </si>
  <si>
    <t>Источник финансирования</t>
  </si>
  <si>
    <t>Наименование мероприятия</t>
  </si>
  <si>
    <t>Место проведения</t>
  </si>
  <si>
    <t>Участвующие организации</t>
  </si>
  <si>
    <t>Сроки                           проведения</t>
  </si>
  <si>
    <t>Сумма (руб)</t>
  </si>
  <si>
    <t>Субсидии на выполнение муниципального задания</t>
  </si>
  <si>
    <t>09 мая</t>
  </si>
  <si>
    <t>12 июня</t>
  </si>
  <si>
    <t>Городской спортивный праздник "День здоровья"</t>
  </si>
  <si>
    <t xml:space="preserve">Массовый легкоатлетический забег , посвящённый  Дню России </t>
  </si>
  <si>
    <t>с.п. Барсово</t>
  </si>
  <si>
    <t>ГТО</t>
  </si>
  <si>
    <t>Работа (услуга)</t>
  </si>
  <si>
    <t>Городской турнир по баскетболу среди сборных команд, посвященный Дню защитника Отечества</t>
  </si>
  <si>
    <t>Работа   (услуга)</t>
  </si>
  <si>
    <t>Районные соревнования среди людей с ограниченными физическими возможностями, посвященные Международному дню инвалидов</t>
  </si>
  <si>
    <t>команды организаций и предприятий</t>
  </si>
  <si>
    <t xml:space="preserve">г. Лянтор                              </t>
  </si>
  <si>
    <t>декада спорта и здоровья</t>
  </si>
  <si>
    <t>ИЮЛЬ</t>
  </si>
  <si>
    <t>дети, посещающие летние лагеря ОУ города</t>
  </si>
  <si>
    <t>дети, посещающие летние спортивные площадки</t>
  </si>
  <si>
    <t>июль</t>
  </si>
  <si>
    <t>август</t>
  </si>
  <si>
    <t xml:space="preserve"> ОУ, организации и предприятия города</t>
  </si>
  <si>
    <t>ИТОГО:   за  АВГУСТ</t>
  </si>
  <si>
    <t>Кубок Сургутского района по футболу</t>
  </si>
  <si>
    <t>ИТОГО:   за   ИЮЛЬ</t>
  </si>
  <si>
    <t>национально-культурные объединения г. Лянтор</t>
  </si>
  <si>
    <t xml:space="preserve">Источник финансирования </t>
  </si>
  <si>
    <t>Собственные доходы учреждения.                  Сумма (руб)</t>
  </si>
  <si>
    <t>Субсидия на выполнение муниципального задания.                         Сумма (руб)</t>
  </si>
  <si>
    <t>Субсидия на выполнение муниципального задания</t>
  </si>
  <si>
    <t>Собственные доходы учреждения</t>
  </si>
  <si>
    <t>Городской национально-культурный праздник "САБАНТУЙ"</t>
  </si>
  <si>
    <t>02 июня</t>
  </si>
  <si>
    <t>Городские соревнования" ПАПА, МАМА, Я - спортивная семья"</t>
  </si>
  <si>
    <t>Городской турнир по мини-футболу среди юношей 2005-2007 г.р., посвященный началу учебного года.</t>
  </si>
  <si>
    <t>Городской турнир по волейболу  среди женских команд, посвященный  8 марта</t>
  </si>
  <si>
    <t xml:space="preserve">                                                                                             </t>
  </si>
  <si>
    <t>c.п. Солнечный</t>
  </si>
  <si>
    <t>г.п. Лянтор</t>
  </si>
  <si>
    <t xml:space="preserve">Городские спортивные соревнования "Спортивная восьмёрка", посвященные Международному женскому дню </t>
  </si>
  <si>
    <t xml:space="preserve"> Национальный праздник коренных малочисленных народов Севера "День рыбака и охотника"</t>
  </si>
  <si>
    <t>День спорта "День физкультурника"  в рамках мероприятий по внедрению ВФСК "ГТО"</t>
  </si>
  <si>
    <t>Первенство г. Лянтор по гиревому спорту, посвященное Дню защитника Отечества</t>
  </si>
  <si>
    <t xml:space="preserve">Первенство г. Лянтора среди организаций и предприятий XI комплексной Спартакиады </t>
  </si>
  <si>
    <t>Новогодний блиц-турнир по шахматам</t>
  </si>
  <si>
    <t>ПЛАВАНИЕ</t>
  </si>
  <si>
    <t>Турнир  сборных команд г. Лянтор, посвященный памяти тренера по футболу В.Ш. Кошанова</t>
  </si>
  <si>
    <t>январь</t>
  </si>
  <si>
    <t xml:space="preserve">Кубок Главы г. Лянтор по футболу </t>
  </si>
  <si>
    <t>Директор  муниципального казенного учреждения</t>
  </si>
  <si>
    <t>07 декабря</t>
  </si>
  <si>
    <t>ПОЖАРНО-ПРИКЛАДНОЙ СПОРТ</t>
  </si>
  <si>
    <t>команды ОУ города</t>
  </si>
  <si>
    <t xml:space="preserve">Городской турнир по волейболу, посвященный  Дню Победы </t>
  </si>
  <si>
    <t>Фестиваль ГТО (III, IV, V ступень)</t>
  </si>
  <si>
    <t>Фестиваль ГТО (VI -IХ ступень)</t>
  </si>
  <si>
    <t>ВОЛЬНАЯ БОРЬБА</t>
  </si>
  <si>
    <t>"Кубок Дружбы" среди лиц с ограниченными физическими возможностями</t>
  </si>
  <si>
    <t>лица с ограниченными физическими возможностями</t>
  </si>
  <si>
    <t>"Веселые старты" среди летних лагерей ОУ города, посвященные Всероссийскому Олимпийскому дню</t>
  </si>
  <si>
    <t>Городской праздник "Масленица"</t>
  </si>
  <si>
    <t>Кол-во участников</t>
  </si>
  <si>
    <t>КАЛЕНДАРНЫЙ ПЛАН</t>
  </si>
  <si>
    <t>КФО 4 денежные вознаграждения</t>
  </si>
  <si>
    <t>КФО 2 денежные вознаграждения</t>
  </si>
  <si>
    <t>КФО 4                               наградной материал</t>
  </si>
  <si>
    <t>КФО 2                                               наградной материал</t>
  </si>
  <si>
    <t>лица пожилого возраста</t>
  </si>
  <si>
    <t>Центра физической культуры и спорта "Юность на 2020 год</t>
  </si>
  <si>
    <t xml:space="preserve">Торжественное подведение спортивных итогов 2019 года </t>
  </si>
  <si>
    <t>Легкоатлетический забег "Кросс лыжника" среди юношей и девушек</t>
  </si>
  <si>
    <t>Рождественская лыжная гонка в рамках ежегодной декады спорта и здоровья</t>
  </si>
  <si>
    <t>"Веселые старты" среди детских дошкольных учреждений</t>
  </si>
  <si>
    <t>команды ДДУ</t>
  </si>
  <si>
    <t xml:space="preserve">Первенство г. Лянтора по шахматам среди организаций и предприятий  в зачет XII комплексной Спартакиады </t>
  </si>
  <si>
    <t>сборные команды ОУ города</t>
  </si>
  <si>
    <t>Чемпионат г. Лянтор по классическим шахматам среди мужчин и женщин, юношей и девушек</t>
  </si>
  <si>
    <t>Турнир по мини-футболу на "призы Деда Мороза" в рамках ежегодной декады спорта и здоровья</t>
  </si>
  <si>
    <t>Открытый турнир по плаванию среди девочек и мальчиков 2007-2012 г.р., посвященный Дню защитника Отечества</t>
  </si>
  <si>
    <t>г. Лнятор</t>
  </si>
  <si>
    <t>Первенство МУ "ЦФКиС "Юность" по плаванию среди мальчиков и девочек 2007-2012 г.р., посвященное Дню Победы</t>
  </si>
  <si>
    <t>Открытый турнир по плаванию среди мужчин и женщин, юношей и девушек, мальчиков и девочек, посвященный Дню Народного единства</t>
  </si>
  <si>
    <t>Новогодний детский турнир по волейболу среди мальчиков и девочек в рамках ежегодной декады спорта и здоровья</t>
  </si>
  <si>
    <t xml:space="preserve">Первенство г. Лянтора среди организаций и предприятий XII комплексной Спартакиады </t>
  </si>
  <si>
    <t>Открытое Первенство г. Лянтора по национальным видам спорта</t>
  </si>
  <si>
    <t>Первенство  г. Лянтор по волейболу среди организаций и предприятий в зачет XII комплексной Спартакиады</t>
  </si>
  <si>
    <t>Командное первенство г. Лянтора среди организаций и предприятий в зачет XII комплексной Спартакиады</t>
  </si>
  <si>
    <t>Праздник спорта  "Шаг к долголетию" среди лиц пожилого возраста</t>
  </si>
  <si>
    <t>Стрит-баскетбол в зачет XX Спартакиады среди ветеранов спорта (мужчины)</t>
  </si>
  <si>
    <t>Открытое Первенство г. Сургута по вольной борьбе среди юношей, посвященное памяти первого директора СШОР "Югория" А.А. Пилоян</t>
  </si>
  <si>
    <t>XVII  комплексная Спартакиада Сургутского района среди лиц с ограниченными физическими возможностями (настольный теннис, плавание, пауэрлифтинг) I этап</t>
  </si>
  <si>
    <t>XIII Спартакиада Сургутского района среди семейных команд "Папа, Мама, Я - дружная спортивная семья"</t>
  </si>
  <si>
    <t xml:space="preserve">Летний фестиваль ВФСК ГТО среди жителей Сургутского района старше 25 лет (VI-XI ступень) </t>
  </si>
  <si>
    <t>XVII комплексная спартакиада Сургутского района, среди лиц с ограниченными физическими возможностями (легкая атлетика) II этап</t>
  </si>
  <si>
    <t>Кубок Сургутского района по волейболу среди женских команд</t>
  </si>
  <si>
    <t>Кубок Сургутского района по баскетболу среди мужских команд</t>
  </si>
  <si>
    <t>День спорта "ГТО ведет к победе!" (ГТО I - IV ступень) среди летних лагерей ОУ города</t>
  </si>
  <si>
    <t>Праздник спорта среди летних лагерей ОУ города "Спортивный ералаш"</t>
  </si>
  <si>
    <t>День спорта "Малые Олимпийские игры" среди детей, посещающих летние спортивные площадки</t>
  </si>
  <si>
    <t>День спорта "Бегуны и прыгуны" среди детей, посещающих летние спортивные площадки</t>
  </si>
  <si>
    <t>Спортивный праздник "Легкая атлетика - королева спорта" среди детей, посещающих летние спортивные площадки</t>
  </si>
  <si>
    <t>Спортивный праздник "Победный мяч" среди детей, посещающих летние спортивные площадки</t>
  </si>
  <si>
    <t>Веселые старты "Спортивное лето", посвященные закрытию летних спортивных площадок</t>
  </si>
  <si>
    <t>Кубок города Лянтор по быстрым шахматам, посвященный Дню защитника Отечества и Международному женскому дню 8 Марта</t>
  </si>
  <si>
    <t>Первенство г. Лянтора среди организаций и предприятий в зачет XII комплексной Спартакиады</t>
  </si>
  <si>
    <t>Турнир по хоккею с шайбой "Зимние каникулы" среди юношей 2009-2011 г.р., в рамках ежегодной декады спорта и здоровья</t>
  </si>
  <si>
    <t>Открытое первенство г. Лянтора по хоккею с шайбой среди ветеранов спорта "Открытие сезона"</t>
  </si>
  <si>
    <t>Открытое Первенство г. Лянтор по хоккею с шайбой среди юношей 2009-2011 г.р.</t>
  </si>
  <si>
    <t>Спортивные соревнования по лыжным гонкам среди национальных общественных объединений г. Лянтора</t>
  </si>
  <si>
    <t>на 2020 год</t>
  </si>
  <si>
    <t>__________________ О.В. Шабалина</t>
  </si>
  <si>
    <t xml:space="preserve">ЛЫЖНЫЕ ГОНКИ  </t>
  </si>
  <si>
    <t>31 января</t>
  </si>
  <si>
    <t>День здоровья "Спорт объединяет друзей" среди детей, посещающих летние спортивные площадки</t>
  </si>
  <si>
    <t>Первенство Сургутского района по баскетболу, в зачет XXIX Спартакиады среди городских и сельских поселений (мужчины)</t>
  </si>
  <si>
    <t>Первенство Сургутского района по полиатлону в зачет XXIХ комплексной Спартакиады  городских и сельских поселений</t>
  </si>
  <si>
    <t>Первенство Сургутского района по баскетболу, в зачет XXIХ Спартакиады  городских и сельских поселений (женщины)</t>
  </si>
  <si>
    <t xml:space="preserve">Первенство Сургутского района по мини-футболу в зачет XX комплексной Спартакиады ветеранов спорта </t>
  </si>
  <si>
    <t>Первенство Сургутского района по лыжным гонкам в зачет XXIХ Спартакиады городских и сельских поселений</t>
  </si>
  <si>
    <t>Первенство Сургутского района по лыжным гонкам в зачет  XX Спартакиады ветеранов спорта</t>
  </si>
  <si>
    <t>Первенство Сургутского района по волейболу в зачет XХIХ комплексной Спартакиады городских и сельских поселений (женщины)</t>
  </si>
  <si>
    <t>Первенство Сургутского района по национальным видам спорта, в зачет XXIХ Спартакиады  городских и сельских поселений</t>
  </si>
  <si>
    <t>Первенство  Сургутского района по легкой атлетике, в зачет XXIХ комплексной Спартакиады  городских сельских поселений</t>
  </si>
  <si>
    <t>Первенство Сургутского района по волейболу, в зачет XX Спартакиады  ветеранов спорта (мужчины)</t>
  </si>
  <si>
    <t>Первенство Сургутского района по волейболу, в зачет XXIХ Спартакиады городских и сельских поселений (мужчины)</t>
  </si>
  <si>
    <t>Первенство Сургутского района по волейболу, в зачет XX комплексной  Спартакиады ветеранов спорта (женщины)</t>
  </si>
  <si>
    <t>Первенство Сургутского района по мини-футболу, в зачет XXIХ Спартакиады городских и сельских поселений</t>
  </si>
  <si>
    <t>Первенство  Сургутского района по гиревому спорту, в зачет XXIХ комплексной Спартакиады городских сельских поселений</t>
  </si>
  <si>
    <t>Первенство Сургутского района по шахматам, в зачет XXIХ Спартакиады  городских и сельских поселений</t>
  </si>
  <si>
    <t>Первенство Сургутского района по шахматам в зачет XХ комплексной Спартакиады ветеранов спорта</t>
  </si>
  <si>
    <t>Первенство Сургутского района по настольному теннису, в зачет XXIХ Спартакиады городских и сельских поселений</t>
  </si>
  <si>
    <t>Первенство Сургутского района по настольному теннису, в зачет XX комплексной Спартакиады  ветеранов спорта</t>
  </si>
  <si>
    <t>Первенство Сургутского района по пулевой стрельбе, в зачет XX комплексной Спартакиады ветеранов спорта</t>
  </si>
  <si>
    <t>Первенство Сургутского района по пулевой стрельбе, в зачет XXIХ Спартакиады городских и сельских поселений</t>
  </si>
  <si>
    <t xml:space="preserve">Зимний фестиваль ВФСК ГТО среди семейных команд Сургутского района </t>
  </si>
  <si>
    <t>Соревнования по лыжным гонкам "МАРАФОН 2020"</t>
  </si>
  <si>
    <t>Спортивно-массовое мероприятие "Рекорд Победы", посвященное 75-летию Победы в Великой Отечественной войне</t>
  </si>
  <si>
    <t>ДАРТС</t>
  </si>
  <si>
    <t>Первенство г. Лянтор по классическим шахматам в зачет Спартакиады обучающихся общеобразовательных школ, посвященной 75-летию Победы в ВОВ</t>
  </si>
  <si>
    <t>Первенство г. Лянтор по волейболу в зачет Спартакиады обучающихся общеобразовательных школ, посвященной 75-летию Победы в ВОВ</t>
  </si>
  <si>
    <t>Чемпионат г. Лянтор по ППС в зачет Спартакиады обучающихся общеобразовательных школ, посвященной 75-летию Победы в ВОВ</t>
  </si>
  <si>
    <t>Первенство г. Лянтор по баскетболу в зачет Спартакиады обучающихся общеобразовательных школ, посвященной 75-летию Победы в ВОВ</t>
  </si>
  <si>
    <t>Городской турнир по мини-футболу среди юношей в зачет Спартакиады обучающихся общеобразовательных школ, посвященной 75-летию Победы в ВОВ</t>
  </si>
  <si>
    <t xml:space="preserve">Первенство г. Лянтора среди организаций и предприятий в зачет XII комплексной Спартакиады </t>
  </si>
  <si>
    <t>Мастер-класс по баскетболу</t>
  </si>
  <si>
    <t>Мастер-класс "Еще один день волейбола"</t>
  </si>
  <si>
    <t>29 февраля</t>
  </si>
  <si>
    <t>Мастер-класс по хоккею с шайбой</t>
  </si>
  <si>
    <t>Мастер-класс по мини-футболу</t>
  </si>
  <si>
    <t>Мастер-класс по вольной борьбе</t>
  </si>
  <si>
    <t>Мастер-класс по лыжным гонкам</t>
  </si>
  <si>
    <t>Мастер-класс по гиревому спорту</t>
  </si>
  <si>
    <t>Мастер-класс по легкой атлетике</t>
  </si>
  <si>
    <t>Мастер-класс по флорболу</t>
  </si>
  <si>
    <t>Мастер-класс в рамках празднования "Дня физкультурника"</t>
  </si>
  <si>
    <t>Мастер-класс по волейболу</t>
  </si>
  <si>
    <t>Мастер-класс по национальным видам спорта</t>
  </si>
  <si>
    <t>Мастер-класс по плаванию</t>
  </si>
  <si>
    <t>Мастер-класс по шахматам</t>
  </si>
  <si>
    <t>Первенство Сургутского района в зачет XXIХ комплексной Спартакиады  городских и сельских поселений</t>
  </si>
  <si>
    <t>Мастер-класс по пожарно-прикладному спорту</t>
  </si>
  <si>
    <t>Открытое Первенство г. Лянтор по вольной борьбе среди юношей до 18 лет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</si>
</sst>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4"/>
      <name val="Arial Cyr"/>
      <family val="0"/>
    </font>
    <font>
      <sz val="9"/>
      <name val="Arial Cyr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7"/>
      <name val="Arial"/>
      <family val="2"/>
    </font>
    <font>
      <b/>
      <sz val="14"/>
      <name val="Arial Cyr"/>
      <family val="0"/>
    </font>
    <font>
      <sz val="7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vertical="center" wrapText="1"/>
    </xf>
    <xf numFmtId="4" fontId="0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4" fontId="5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4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7" fillId="33" borderId="18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8" fillId="33" borderId="10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left" vertical="center" wrapText="1"/>
    </xf>
    <xf numFmtId="1" fontId="4" fillId="34" borderId="17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14" fillId="33" borderId="16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left" vertical="center" wrapText="1"/>
    </xf>
    <xf numFmtId="1" fontId="4" fillId="33" borderId="17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vertical="center" wrapText="1"/>
    </xf>
    <xf numFmtId="179" fontId="4" fillId="33" borderId="10" xfId="60" applyFont="1" applyFill="1" applyBorder="1" applyAlignment="1">
      <alignment horizontal="left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79" fontId="0" fillId="33" borderId="12" xfId="60" applyFont="1" applyFill="1" applyBorder="1" applyAlignment="1">
      <alignment horizontal="center"/>
    </xf>
    <xf numFmtId="179" fontId="0" fillId="33" borderId="13" xfId="60" applyFont="1" applyFill="1" applyBorder="1" applyAlignment="1">
      <alignment horizontal="center"/>
    </xf>
    <xf numFmtId="179" fontId="0" fillId="33" borderId="18" xfId="60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center" wrapText="1"/>
    </xf>
    <xf numFmtId="4" fontId="11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M17" sqref="M17"/>
    </sheetView>
  </sheetViews>
  <sheetFormatPr defaultColWidth="9.00390625" defaultRowHeight="12.75"/>
  <cols>
    <col min="8" max="8" width="13.375" style="0" customWidth="1"/>
  </cols>
  <sheetData>
    <row r="1" spans="1:13" ht="14.25">
      <c r="A1" s="1" t="s">
        <v>38</v>
      </c>
      <c r="B1" s="1"/>
      <c r="C1" s="1"/>
      <c r="D1" s="1"/>
      <c r="E1" s="1"/>
      <c r="F1" s="1"/>
      <c r="G1" s="1"/>
      <c r="H1" s="1"/>
      <c r="I1" s="1" t="s">
        <v>39</v>
      </c>
      <c r="J1" s="1"/>
      <c r="K1" s="1"/>
      <c r="L1" s="1"/>
      <c r="M1" s="1"/>
    </row>
    <row r="2" spans="1:13" ht="14.25">
      <c r="A2" s="1" t="s">
        <v>151</v>
      </c>
      <c r="B2" s="1"/>
      <c r="C2" s="1"/>
      <c r="D2" s="1"/>
      <c r="E2" s="1"/>
      <c r="F2" s="1"/>
      <c r="G2" s="1"/>
      <c r="H2" s="1"/>
      <c r="I2" s="1" t="s">
        <v>73</v>
      </c>
      <c r="J2" s="1"/>
      <c r="K2" s="1"/>
      <c r="L2" s="1"/>
      <c r="M2" s="1"/>
    </row>
    <row r="3" spans="1:13" ht="14.25">
      <c r="A3" s="1" t="s">
        <v>77</v>
      </c>
      <c r="B3" s="1"/>
      <c r="C3" s="1"/>
      <c r="D3" s="1"/>
      <c r="E3" s="1"/>
      <c r="F3" s="1"/>
      <c r="G3" s="1"/>
      <c r="H3" s="1"/>
      <c r="I3" s="1" t="s">
        <v>79</v>
      </c>
      <c r="J3" s="1"/>
      <c r="K3" s="1"/>
      <c r="L3" s="1"/>
      <c r="M3" s="1"/>
    </row>
    <row r="5" spans="1:9" ht="14.25">
      <c r="A5" s="1" t="s">
        <v>212</v>
      </c>
      <c r="I5" s="1" t="s">
        <v>80</v>
      </c>
    </row>
    <row r="7" spans="1:9" ht="14.25">
      <c r="A7" s="1" t="s">
        <v>40</v>
      </c>
      <c r="I7" s="1" t="s">
        <v>40</v>
      </c>
    </row>
    <row r="12" spans="7:8" ht="18">
      <c r="G12" s="87"/>
      <c r="H12" s="87"/>
    </row>
    <row r="14" spans="1:14" ht="20.25">
      <c r="A14" s="86" t="s">
        <v>164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6" spans="1:14" ht="20.25">
      <c r="A16" s="86" t="s">
        <v>47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8" spans="1:14" ht="18.75">
      <c r="A18" s="88" t="s">
        <v>41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20" spans="1:14" ht="20.25">
      <c r="A20" s="86" t="s">
        <v>78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2" spans="1:14" ht="2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4" spans="1:14" ht="20.25">
      <c r="A24" s="86" t="s">
        <v>211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</sheetData>
  <sheetProtection/>
  <mergeCells count="7">
    <mergeCell ref="A24:N24"/>
    <mergeCell ref="G12:H12"/>
    <mergeCell ref="A14:N14"/>
    <mergeCell ref="A16:N16"/>
    <mergeCell ref="A18:N18"/>
    <mergeCell ref="A20:N20"/>
    <mergeCell ref="A22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PageLayoutView="0" workbookViewId="0" topLeftCell="A179">
      <selection activeCell="L233" sqref="L233"/>
    </sheetView>
  </sheetViews>
  <sheetFormatPr defaultColWidth="9.00390625" defaultRowHeight="19.5" customHeight="1"/>
  <cols>
    <col min="1" max="1" width="5.125" style="23" customWidth="1"/>
    <col min="2" max="2" width="59.625" style="23" customWidth="1"/>
    <col min="3" max="3" width="15.00390625" style="23" customWidth="1"/>
    <col min="4" max="4" width="21.75390625" style="32" customWidth="1"/>
    <col min="5" max="5" width="6.25390625" style="23" customWidth="1"/>
    <col min="6" max="6" width="11.125" style="23" customWidth="1"/>
    <col min="7" max="7" width="9.625" style="23" customWidth="1"/>
    <col min="8" max="8" width="9.375" style="23" customWidth="1"/>
    <col min="9" max="9" width="9.125" style="23" customWidth="1"/>
    <col min="10" max="10" width="8.625" style="23" customWidth="1"/>
    <col min="11" max="11" width="7.375" style="23" customWidth="1"/>
    <col min="12" max="16384" width="9.125" style="23" customWidth="1"/>
  </cols>
  <sheetData>
    <row r="1" spans="1:11" ht="12.75">
      <c r="A1" s="224" t="s">
        <v>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>
      <c r="A2" s="224" t="s">
        <v>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170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24" customFormat="1" ht="15.75" customHeight="1">
      <c r="A4" s="119" t="s">
        <v>0</v>
      </c>
      <c r="B4" s="119" t="s">
        <v>99</v>
      </c>
      <c r="C4" s="104" t="s">
        <v>100</v>
      </c>
      <c r="D4" s="144" t="s">
        <v>101</v>
      </c>
      <c r="E4" s="102" t="s">
        <v>111</v>
      </c>
      <c r="F4" s="104" t="s">
        <v>102</v>
      </c>
      <c r="G4" s="190" t="s">
        <v>128</v>
      </c>
      <c r="H4" s="191"/>
      <c r="I4" s="191"/>
      <c r="J4" s="192"/>
      <c r="K4" s="102" t="s">
        <v>163</v>
      </c>
    </row>
    <row r="5" spans="1:11" s="24" customFormat="1" ht="30.75" customHeight="1">
      <c r="A5" s="120"/>
      <c r="B5" s="120"/>
      <c r="C5" s="105"/>
      <c r="D5" s="145"/>
      <c r="E5" s="103"/>
      <c r="F5" s="105"/>
      <c r="G5" s="175" t="s">
        <v>130</v>
      </c>
      <c r="H5" s="176"/>
      <c r="I5" s="175" t="s">
        <v>129</v>
      </c>
      <c r="J5" s="176"/>
      <c r="K5" s="103"/>
    </row>
    <row r="6" spans="1:11" ht="15" customHeight="1">
      <c r="A6" s="131" t="s">
        <v>49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14.25" customHeight="1">
      <c r="A7" s="131" t="s">
        <v>50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11" ht="27" customHeight="1">
      <c r="A8" s="66">
        <v>1</v>
      </c>
      <c r="B8" s="72" t="s">
        <v>171</v>
      </c>
      <c r="C8" s="70" t="s">
        <v>19</v>
      </c>
      <c r="D8" s="73" t="s">
        <v>115</v>
      </c>
      <c r="E8" s="71">
        <v>3</v>
      </c>
      <c r="F8" s="70" t="s">
        <v>214</v>
      </c>
      <c r="G8" s="70"/>
      <c r="H8" s="65">
        <v>19510</v>
      </c>
      <c r="I8" s="65"/>
      <c r="J8" s="69"/>
      <c r="K8" s="66">
        <v>200</v>
      </c>
    </row>
    <row r="9" spans="1:11" ht="15" customHeight="1">
      <c r="A9" s="119">
        <v>2</v>
      </c>
      <c r="B9" s="108" t="s">
        <v>246</v>
      </c>
      <c r="C9" s="128" t="s">
        <v>93</v>
      </c>
      <c r="D9" s="140" t="s">
        <v>34</v>
      </c>
      <c r="E9" s="142">
        <v>3</v>
      </c>
      <c r="F9" s="95" t="s">
        <v>149</v>
      </c>
      <c r="G9" s="97"/>
      <c r="H9" s="97"/>
      <c r="I9" s="97"/>
      <c r="J9" s="97"/>
      <c r="K9" s="95">
        <v>35</v>
      </c>
    </row>
    <row r="10" spans="1:11" ht="11.25" customHeight="1">
      <c r="A10" s="120"/>
      <c r="B10" s="109"/>
      <c r="C10" s="129"/>
      <c r="D10" s="141"/>
      <c r="E10" s="143"/>
      <c r="F10" s="96"/>
      <c r="G10" s="98"/>
      <c r="H10" s="98"/>
      <c r="I10" s="98"/>
      <c r="J10" s="98"/>
      <c r="K10" s="96"/>
    </row>
    <row r="11" spans="1:11" ht="17.25" customHeight="1">
      <c r="A11" s="190" t="s">
        <v>117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2"/>
    </row>
    <row r="12" spans="1:11" ht="12.75" customHeight="1">
      <c r="A12" s="104">
        <v>3</v>
      </c>
      <c r="B12" s="90" t="s">
        <v>207</v>
      </c>
      <c r="C12" s="104" t="s">
        <v>116</v>
      </c>
      <c r="D12" s="102" t="s">
        <v>37</v>
      </c>
      <c r="E12" s="144">
        <v>3</v>
      </c>
      <c r="F12" s="119" t="s">
        <v>149</v>
      </c>
      <c r="G12" s="138"/>
      <c r="H12" s="138">
        <v>493.02</v>
      </c>
      <c r="I12" s="138"/>
      <c r="J12" s="138"/>
      <c r="K12" s="119">
        <v>60</v>
      </c>
    </row>
    <row r="13" spans="1:11" ht="15" customHeight="1">
      <c r="A13" s="105"/>
      <c r="B13" s="91"/>
      <c r="C13" s="105"/>
      <c r="D13" s="103"/>
      <c r="E13" s="145"/>
      <c r="F13" s="120"/>
      <c r="G13" s="139"/>
      <c r="H13" s="139"/>
      <c r="I13" s="139"/>
      <c r="J13" s="139"/>
      <c r="K13" s="120"/>
    </row>
    <row r="14" spans="1:11" ht="15" customHeight="1">
      <c r="A14" s="104">
        <v>4</v>
      </c>
      <c r="B14" s="90" t="s">
        <v>184</v>
      </c>
      <c r="C14" s="104" t="s">
        <v>19</v>
      </c>
      <c r="D14" s="102" t="s">
        <v>37</v>
      </c>
      <c r="E14" s="144">
        <v>3</v>
      </c>
      <c r="F14" s="119" t="s">
        <v>149</v>
      </c>
      <c r="G14" s="138"/>
      <c r="H14" s="138">
        <v>478.08</v>
      </c>
      <c r="I14" s="138"/>
      <c r="J14" s="138"/>
      <c r="K14" s="119">
        <v>50</v>
      </c>
    </row>
    <row r="15" spans="1:11" ht="15" customHeight="1">
      <c r="A15" s="105"/>
      <c r="B15" s="91"/>
      <c r="C15" s="105"/>
      <c r="D15" s="103"/>
      <c r="E15" s="145"/>
      <c r="F15" s="120"/>
      <c r="G15" s="139"/>
      <c r="H15" s="139"/>
      <c r="I15" s="139"/>
      <c r="J15" s="139"/>
      <c r="K15" s="120"/>
    </row>
    <row r="16" spans="1:11" ht="15" customHeight="1">
      <c r="A16" s="104">
        <v>5</v>
      </c>
      <c r="B16" s="90" t="s">
        <v>173</v>
      </c>
      <c r="C16" s="104" t="s">
        <v>116</v>
      </c>
      <c r="D16" s="102" t="s">
        <v>37</v>
      </c>
      <c r="E16" s="144">
        <v>3</v>
      </c>
      <c r="F16" s="119" t="s">
        <v>149</v>
      </c>
      <c r="G16" s="138"/>
      <c r="H16" s="138">
        <v>936</v>
      </c>
      <c r="I16" s="138"/>
      <c r="J16" s="138"/>
      <c r="K16" s="119">
        <v>40</v>
      </c>
    </row>
    <row r="17" spans="1:11" ht="10.5" customHeight="1">
      <c r="A17" s="105"/>
      <c r="B17" s="91"/>
      <c r="C17" s="105"/>
      <c r="D17" s="103"/>
      <c r="E17" s="145"/>
      <c r="F17" s="120"/>
      <c r="G17" s="139"/>
      <c r="H17" s="139"/>
      <c r="I17" s="139"/>
      <c r="J17" s="139"/>
      <c r="K17" s="120"/>
    </row>
    <row r="18" spans="1:11" ht="12.75" customHeight="1">
      <c r="A18" s="104">
        <v>6</v>
      </c>
      <c r="B18" s="101" t="s">
        <v>179</v>
      </c>
      <c r="C18" s="92" t="s">
        <v>19</v>
      </c>
      <c r="D18" s="102" t="s">
        <v>37</v>
      </c>
      <c r="E18" s="144">
        <v>3</v>
      </c>
      <c r="F18" s="119" t="s">
        <v>149</v>
      </c>
      <c r="G18" s="138"/>
      <c r="H18" s="138">
        <v>1872</v>
      </c>
      <c r="I18" s="138"/>
      <c r="J18" s="138"/>
      <c r="K18" s="119">
        <v>60</v>
      </c>
    </row>
    <row r="19" spans="1:11" ht="15" customHeight="1">
      <c r="A19" s="105"/>
      <c r="B19" s="101"/>
      <c r="C19" s="92"/>
      <c r="D19" s="103"/>
      <c r="E19" s="145"/>
      <c r="F19" s="120"/>
      <c r="G19" s="139"/>
      <c r="H19" s="139"/>
      <c r="I19" s="139"/>
      <c r="J19" s="139"/>
      <c r="K19" s="120"/>
    </row>
    <row r="20" spans="1:11" s="25" customFormat="1" ht="12.75" customHeight="1">
      <c r="A20" s="160" t="s">
        <v>20</v>
      </c>
      <c r="B20" s="161"/>
      <c r="C20" s="161"/>
      <c r="D20" s="161"/>
      <c r="E20" s="161"/>
      <c r="F20" s="162"/>
      <c r="G20" s="59">
        <f>SUM(G8:G19)</f>
        <v>0</v>
      </c>
      <c r="H20" s="59">
        <f>SUM(H8:H19)</f>
        <v>23289.100000000002</v>
      </c>
      <c r="I20" s="59">
        <f>SUM(I8:I19)</f>
        <v>0</v>
      </c>
      <c r="J20" s="59">
        <f>SUM(J8:J19)</f>
        <v>0</v>
      </c>
      <c r="K20" s="74">
        <f>K8+K9+K12+K14+K16+K18</f>
        <v>445</v>
      </c>
    </row>
    <row r="21" spans="1:11" ht="13.5" customHeight="1">
      <c r="A21" s="131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3"/>
    </row>
    <row r="22" spans="1:11" ht="13.5" customHeight="1">
      <c r="A22" s="121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ht="13.5" customHeight="1">
      <c r="A23" s="114">
        <v>7</v>
      </c>
      <c r="B23" s="124" t="s">
        <v>247</v>
      </c>
      <c r="C23" s="126" t="s">
        <v>19</v>
      </c>
      <c r="D23" s="127" t="s">
        <v>34</v>
      </c>
      <c r="E23" s="127">
        <v>3</v>
      </c>
      <c r="F23" s="194" t="s">
        <v>248</v>
      </c>
      <c r="G23" s="130"/>
      <c r="H23" s="193">
        <v>1196</v>
      </c>
      <c r="I23" s="193"/>
      <c r="J23" s="130"/>
      <c r="K23" s="118">
        <v>60</v>
      </c>
    </row>
    <row r="24" spans="1:11" ht="13.5" customHeight="1">
      <c r="A24" s="114"/>
      <c r="B24" s="125"/>
      <c r="C24" s="126"/>
      <c r="D24" s="127"/>
      <c r="E24" s="127"/>
      <c r="F24" s="194"/>
      <c r="G24" s="130"/>
      <c r="H24" s="193"/>
      <c r="I24" s="193"/>
      <c r="J24" s="130"/>
      <c r="K24" s="118"/>
    </row>
    <row r="25" spans="1:11" ht="14.25" customHeight="1">
      <c r="A25" s="131" t="s">
        <v>91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3"/>
    </row>
    <row r="26" spans="1:11" ht="15" customHeight="1">
      <c r="A26" s="92">
        <v>8</v>
      </c>
      <c r="B26" s="90" t="s">
        <v>205</v>
      </c>
      <c r="C26" s="92" t="s">
        <v>19</v>
      </c>
      <c r="D26" s="102" t="s">
        <v>94</v>
      </c>
      <c r="E26" s="144">
        <v>2</v>
      </c>
      <c r="F26" s="119" t="s">
        <v>7</v>
      </c>
      <c r="G26" s="138">
        <v>4500</v>
      </c>
      <c r="H26" s="153">
        <v>600</v>
      </c>
      <c r="I26" s="153"/>
      <c r="J26" s="138"/>
      <c r="K26" s="119">
        <v>40</v>
      </c>
    </row>
    <row r="27" spans="1:11" ht="13.5" customHeight="1">
      <c r="A27" s="92"/>
      <c r="B27" s="207"/>
      <c r="C27" s="92"/>
      <c r="D27" s="103"/>
      <c r="E27" s="145"/>
      <c r="F27" s="120"/>
      <c r="G27" s="139"/>
      <c r="H27" s="154"/>
      <c r="I27" s="154"/>
      <c r="J27" s="139"/>
      <c r="K27" s="120"/>
    </row>
    <row r="28" spans="1:11" ht="12.75">
      <c r="A28" s="217" t="s">
        <v>51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9"/>
    </row>
    <row r="29" spans="1:11" s="25" customFormat="1" ht="12.75" customHeight="1">
      <c r="A29" s="114">
        <v>9</v>
      </c>
      <c r="B29" s="115" t="s">
        <v>206</v>
      </c>
      <c r="C29" s="114" t="s">
        <v>19</v>
      </c>
      <c r="D29" s="178" t="s">
        <v>53</v>
      </c>
      <c r="E29" s="199">
        <v>2</v>
      </c>
      <c r="F29" s="197" t="s">
        <v>7</v>
      </c>
      <c r="G29" s="138">
        <v>3000</v>
      </c>
      <c r="H29" s="148">
        <v>2850</v>
      </c>
      <c r="I29" s="148"/>
      <c r="J29" s="138"/>
      <c r="K29" s="119">
        <v>80</v>
      </c>
    </row>
    <row r="30" spans="1:11" s="25" customFormat="1" ht="12.75" customHeight="1">
      <c r="A30" s="114"/>
      <c r="B30" s="115"/>
      <c r="C30" s="114"/>
      <c r="D30" s="179"/>
      <c r="E30" s="200"/>
      <c r="F30" s="198"/>
      <c r="G30" s="139"/>
      <c r="H30" s="149"/>
      <c r="I30" s="149"/>
      <c r="J30" s="139"/>
      <c r="K30" s="120"/>
    </row>
    <row r="31" spans="1:11" s="25" customFormat="1" ht="13.5" customHeight="1">
      <c r="A31" s="121" t="s">
        <v>55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3"/>
    </row>
    <row r="32" spans="1:11" s="25" customFormat="1" ht="12.75" customHeight="1">
      <c r="A32" s="195">
        <v>10</v>
      </c>
      <c r="B32" s="201" t="s">
        <v>112</v>
      </c>
      <c r="C32" s="195" t="s">
        <v>19</v>
      </c>
      <c r="D32" s="178" t="s">
        <v>37</v>
      </c>
      <c r="E32" s="199">
        <v>2</v>
      </c>
      <c r="F32" s="197" t="s">
        <v>7</v>
      </c>
      <c r="G32" s="138">
        <v>12000</v>
      </c>
      <c r="H32" s="148">
        <v>150</v>
      </c>
      <c r="I32" s="148"/>
      <c r="J32" s="138"/>
      <c r="K32" s="119">
        <v>60</v>
      </c>
    </row>
    <row r="33" spans="1:11" s="25" customFormat="1" ht="15" customHeight="1">
      <c r="A33" s="196"/>
      <c r="B33" s="202"/>
      <c r="C33" s="196"/>
      <c r="D33" s="179"/>
      <c r="E33" s="200"/>
      <c r="F33" s="198"/>
      <c r="G33" s="139"/>
      <c r="H33" s="149"/>
      <c r="I33" s="149"/>
      <c r="J33" s="139"/>
      <c r="K33" s="120"/>
    </row>
    <row r="34" spans="1:11" s="25" customFormat="1" ht="12" customHeight="1">
      <c r="A34" s="121" t="s">
        <v>147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s="25" customFormat="1" ht="16.5" customHeight="1">
      <c r="A35" s="195">
        <v>11</v>
      </c>
      <c r="B35" s="201" t="s">
        <v>180</v>
      </c>
      <c r="C35" s="195" t="s">
        <v>181</v>
      </c>
      <c r="D35" s="178" t="s">
        <v>37</v>
      </c>
      <c r="E35" s="199">
        <v>2</v>
      </c>
      <c r="F35" s="197" t="s">
        <v>7</v>
      </c>
      <c r="G35" s="138">
        <v>9000</v>
      </c>
      <c r="H35" s="138">
        <v>1800</v>
      </c>
      <c r="I35" s="148"/>
      <c r="J35" s="148"/>
      <c r="K35" s="119">
        <v>80</v>
      </c>
    </row>
    <row r="36" spans="1:11" s="25" customFormat="1" ht="9.75" customHeight="1">
      <c r="A36" s="196"/>
      <c r="B36" s="202"/>
      <c r="C36" s="196"/>
      <c r="D36" s="179"/>
      <c r="E36" s="200"/>
      <c r="F36" s="198"/>
      <c r="G36" s="139"/>
      <c r="H36" s="139"/>
      <c r="I36" s="149"/>
      <c r="J36" s="149"/>
      <c r="K36" s="120"/>
    </row>
    <row r="37" spans="1:11" ht="12.75">
      <c r="A37" s="217" t="s">
        <v>75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9"/>
    </row>
    <row r="38" spans="1:11" s="25" customFormat="1" ht="12.75" customHeight="1">
      <c r="A38" s="114">
        <v>12</v>
      </c>
      <c r="B38" s="115" t="s">
        <v>144</v>
      </c>
      <c r="C38" s="114" t="s">
        <v>19</v>
      </c>
      <c r="D38" s="178" t="s">
        <v>37</v>
      </c>
      <c r="E38" s="199">
        <v>2</v>
      </c>
      <c r="F38" s="197" t="s">
        <v>7</v>
      </c>
      <c r="G38" s="138">
        <v>9000</v>
      </c>
      <c r="H38" s="148">
        <v>900</v>
      </c>
      <c r="I38" s="148"/>
      <c r="J38" s="138"/>
      <c r="K38" s="89">
        <v>40</v>
      </c>
    </row>
    <row r="39" spans="1:11" s="25" customFormat="1" ht="14.25" customHeight="1">
      <c r="A39" s="114"/>
      <c r="B39" s="115"/>
      <c r="C39" s="114"/>
      <c r="D39" s="179"/>
      <c r="E39" s="200"/>
      <c r="F39" s="198"/>
      <c r="G39" s="139"/>
      <c r="H39" s="149"/>
      <c r="I39" s="149"/>
      <c r="J39" s="139"/>
      <c r="K39" s="89"/>
    </row>
    <row r="40" spans="1:11" ht="13.5" customHeight="1">
      <c r="A40" s="160" t="s">
        <v>11</v>
      </c>
      <c r="B40" s="161"/>
      <c r="C40" s="161"/>
      <c r="D40" s="161"/>
      <c r="E40" s="161"/>
      <c r="F40" s="162"/>
      <c r="G40" s="59">
        <f>G23+G26+G29+G32+G35+G38</f>
        <v>37500</v>
      </c>
      <c r="H40" s="59">
        <f>H23+H26+H29+H32+H35+H38</f>
        <v>7496</v>
      </c>
      <c r="I40" s="59">
        <f>I23+I26+I29+I32+I35+I38</f>
        <v>0</v>
      </c>
      <c r="J40" s="59">
        <f>J23+J26+J29+J32+J35+J38</f>
        <v>0</v>
      </c>
      <c r="K40" s="76">
        <f>K23+K26+K29+K32+K35+K38</f>
        <v>360</v>
      </c>
    </row>
    <row r="41" spans="1:11" ht="13.5" customHeight="1">
      <c r="A41" s="131" t="s">
        <v>56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3"/>
    </row>
    <row r="42" spans="1:11" ht="13.5" customHeight="1">
      <c r="A42" s="131" t="s">
        <v>50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</row>
    <row r="43" spans="1:11" ht="12.75" customHeight="1">
      <c r="A43" s="92">
        <v>13</v>
      </c>
      <c r="B43" s="101" t="s">
        <v>141</v>
      </c>
      <c r="C43" s="92" t="s">
        <v>19</v>
      </c>
      <c r="D43" s="144" t="s">
        <v>34</v>
      </c>
      <c r="E43" s="144">
        <v>3</v>
      </c>
      <c r="F43" s="119" t="s">
        <v>1</v>
      </c>
      <c r="G43" s="138">
        <v>12000</v>
      </c>
      <c r="H43" s="153">
        <v>4800</v>
      </c>
      <c r="I43" s="153"/>
      <c r="J43" s="138"/>
      <c r="K43" s="89">
        <v>60</v>
      </c>
    </row>
    <row r="44" spans="1:11" ht="14.25" customHeight="1">
      <c r="A44" s="92"/>
      <c r="B44" s="101"/>
      <c r="C44" s="92"/>
      <c r="D44" s="145"/>
      <c r="E44" s="145"/>
      <c r="F44" s="120"/>
      <c r="G44" s="139"/>
      <c r="H44" s="154"/>
      <c r="I44" s="154"/>
      <c r="J44" s="139"/>
      <c r="K44" s="89"/>
    </row>
    <row r="45" spans="1:11" ht="17.25" customHeight="1">
      <c r="A45" s="104">
        <v>14</v>
      </c>
      <c r="B45" s="146" t="s">
        <v>162</v>
      </c>
      <c r="C45" s="92" t="s">
        <v>19</v>
      </c>
      <c r="D45" s="144" t="s">
        <v>34</v>
      </c>
      <c r="E45" s="144">
        <v>3</v>
      </c>
      <c r="F45" s="119" t="s">
        <v>1</v>
      </c>
      <c r="G45" s="138">
        <v>7500</v>
      </c>
      <c r="H45" s="153"/>
      <c r="I45" s="153"/>
      <c r="J45" s="138"/>
      <c r="K45" s="89">
        <v>100</v>
      </c>
    </row>
    <row r="46" spans="1:11" ht="2.25" customHeight="1">
      <c r="A46" s="105"/>
      <c r="B46" s="147"/>
      <c r="C46" s="92"/>
      <c r="D46" s="145"/>
      <c r="E46" s="182"/>
      <c r="F46" s="177"/>
      <c r="G46" s="139"/>
      <c r="H46" s="154"/>
      <c r="I46" s="154"/>
      <c r="J46" s="139"/>
      <c r="K46" s="89"/>
    </row>
    <row r="47" spans="1:11" ht="12.75" customHeight="1">
      <c r="A47" s="92">
        <v>15</v>
      </c>
      <c r="B47" s="101" t="s">
        <v>142</v>
      </c>
      <c r="C47" s="92" t="s">
        <v>19</v>
      </c>
      <c r="D47" s="144" t="s">
        <v>34</v>
      </c>
      <c r="E47" s="144">
        <v>3</v>
      </c>
      <c r="F47" s="104" t="s">
        <v>1</v>
      </c>
      <c r="G47" s="138">
        <v>16500</v>
      </c>
      <c r="H47" s="153">
        <v>6615</v>
      </c>
      <c r="I47" s="153"/>
      <c r="J47" s="138"/>
      <c r="K47" s="89">
        <v>100</v>
      </c>
    </row>
    <row r="48" spans="1:11" ht="20.25" customHeight="1">
      <c r="A48" s="92"/>
      <c r="B48" s="101"/>
      <c r="C48" s="92"/>
      <c r="D48" s="145"/>
      <c r="E48" s="145"/>
      <c r="F48" s="105"/>
      <c r="G48" s="139"/>
      <c r="H48" s="154"/>
      <c r="I48" s="154"/>
      <c r="J48" s="139"/>
      <c r="K48" s="89"/>
    </row>
    <row r="49" spans="1:11" ht="12" customHeight="1">
      <c r="A49" s="114">
        <v>16</v>
      </c>
      <c r="B49" s="115" t="s">
        <v>249</v>
      </c>
      <c r="C49" s="114" t="s">
        <v>19</v>
      </c>
      <c r="D49" s="116" t="s">
        <v>34</v>
      </c>
      <c r="E49" s="116">
        <v>3</v>
      </c>
      <c r="F49" s="117" t="s">
        <v>1</v>
      </c>
      <c r="G49" s="94"/>
      <c r="H49" s="134"/>
      <c r="I49" s="135"/>
      <c r="J49" s="135"/>
      <c r="K49" s="89">
        <v>35</v>
      </c>
    </row>
    <row r="50" spans="1:11" ht="14.25" customHeight="1">
      <c r="A50" s="114"/>
      <c r="B50" s="115"/>
      <c r="C50" s="114"/>
      <c r="D50" s="116"/>
      <c r="E50" s="116"/>
      <c r="F50" s="117"/>
      <c r="G50" s="94"/>
      <c r="H50" s="134"/>
      <c r="I50" s="135"/>
      <c r="J50" s="135"/>
      <c r="K50" s="89"/>
    </row>
    <row r="51" spans="1:11" ht="12" customHeight="1">
      <c r="A51" s="114">
        <v>17</v>
      </c>
      <c r="B51" s="115" t="s">
        <v>250</v>
      </c>
      <c r="C51" s="114" t="s">
        <v>19</v>
      </c>
      <c r="D51" s="116" t="s">
        <v>34</v>
      </c>
      <c r="E51" s="116">
        <v>3</v>
      </c>
      <c r="F51" s="117" t="s">
        <v>1</v>
      </c>
      <c r="G51" s="94"/>
      <c r="H51" s="134"/>
      <c r="I51" s="135"/>
      <c r="J51" s="135"/>
      <c r="K51" s="89">
        <v>35</v>
      </c>
    </row>
    <row r="52" spans="1:11" ht="12" customHeight="1">
      <c r="A52" s="114"/>
      <c r="B52" s="115"/>
      <c r="C52" s="114"/>
      <c r="D52" s="116"/>
      <c r="E52" s="116"/>
      <c r="F52" s="117"/>
      <c r="G52" s="94"/>
      <c r="H52" s="134"/>
      <c r="I52" s="135"/>
      <c r="J52" s="135"/>
      <c r="K52" s="89"/>
    </row>
    <row r="53" spans="1:11" ht="12.75">
      <c r="A53" s="131" t="s">
        <v>84</v>
      </c>
      <c r="B53" s="132"/>
      <c r="C53" s="132"/>
      <c r="D53" s="132"/>
      <c r="E53" s="132"/>
      <c r="F53" s="132"/>
      <c r="G53" s="132"/>
      <c r="H53" s="132"/>
      <c r="I53" s="132"/>
      <c r="J53" s="133"/>
      <c r="K53" s="53"/>
    </row>
    <row r="54" spans="1:11" ht="12.75">
      <c r="A54" s="119">
        <v>18</v>
      </c>
      <c r="B54" s="90" t="s">
        <v>187</v>
      </c>
      <c r="C54" s="104" t="s">
        <v>19</v>
      </c>
      <c r="D54" s="163" t="s">
        <v>115</v>
      </c>
      <c r="E54" s="99">
        <v>2</v>
      </c>
      <c r="F54" s="119" t="s">
        <v>1</v>
      </c>
      <c r="G54" s="138">
        <v>12000</v>
      </c>
      <c r="H54" s="148">
        <v>2850</v>
      </c>
      <c r="I54" s="153"/>
      <c r="J54" s="138"/>
      <c r="K54" s="89">
        <v>120</v>
      </c>
    </row>
    <row r="55" spans="1:11" ht="12.75">
      <c r="A55" s="120"/>
      <c r="B55" s="91"/>
      <c r="C55" s="105"/>
      <c r="D55" s="164"/>
      <c r="E55" s="100"/>
      <c r="F55" s="120"/>
      <c r="G55" s="139"/>
      <c r="H55" s="149"/>
      <c r="I55" s="154"/>
      <c r="J55" s="139"/>
      <c r="K55" s="89"/>
    </row>
    <row r="56" spans="1:11" ht="12.75" customHeight="1">
      <c r="A56" s="104">
        <v>19</v>
      </c>
      <c r="B56" s="90" t="s">
        <v>137</v>
      </c>
      <c r="C56" s="104" t="s">
        <v>19</v>
      </c>
      <c r="D56" s="102" t="s">
        <v>37</v>
      </c>
      <c r="E56" s="144">
        <v>2</v>
      </c>
      <c r="F56" s="119" t="s">
        <v>1</v>
      </c>
      <c r="G56" s="138">
        <v>12000</v>
      </c>
      <c r="H56" s="148">
        <v>150</v>
      </c>
      <c r="I56" s="153"/>
      <c r="J56" s="138"/>
      <c r="K56" s="89">
        <v>60</v>
      </c>
    </row>
    <row r="57" spans="1:11" ht="13.5" customHeight="1">
      <c r="A57" s="105"/>
      <c r="B57" s="91"/>
      <c r="C57" s="105"/>
      <c r="D57" s="103"/>
      <c r="E57" s="145"/>
      <c r="F57" s="120"/>
      <c r="G57" s="139"/>
      <c r="H57" s="149"/>
      <c r="I57" s="154"/>
      <c r="J57" s="139"/>
      <c r="K57" s="89"/>
    </row>
    <row r="58" spans="1:11" ht="13.5" customHeight="1">
      <c r="A58" s="157" t="s">
        <v>213</v>
      </c>
      <c r="B58" s="158"/>
      <c r="C58" s="158"/>
      <c r="D58" s="158"/>
      <c r="E58" s="158"/>
      <c r="F58" s="158"/>
      <c r="G58" s="158"/>
      <c r="H58" s="158"/>
      <c r="I58" s="158"/>
      <c r="J58" s="159"/>
      <c r="K58" s="53"/>
    </row>
    <row r="59" spans="1:11" ht="13.5" customHeight="1">
      <c r="A59" s="104">
        <v>20</v>
      </c>
      <c r="B59" s="90" t="s">
        <v>210</v>
      </c>
      <c r="C59" s="104" t="s">
        <v>19</v>
      </c>
      <c r="D59" s="144" t="s">
        <v>127</v>
      </c>
      <c r="E59" s="144">
        <v>2</v>
      </c>
      <c r="F59" s="104" t="s">
        <v>1</v>
      </c>
      <c r="G59" s="119"/>
      <c r="H59" s="153">
        <v>7500</v>
      </c>
      <c r="I59" s="153"/>
      <c r="J59" s="138"/>
      <c r="K59" s="89">
        <v>60</v>
      </c>
    </row>
    <row r="60" spans="1:11" ht="15" customHeight="1">
      <c r="A60" s="105"/>
      <c r="B60" s="91"/>
      <c r="C60" s="105"/>
      <c r="D60" s="145"/>
      <c r="E60" s="145"/>
      <c r="F60" s="105"/>
      <c r="G60" s="120"/>
      <c r="H60" s="154"/>
      <c r="I60" s="154"/>
      <c r="J60" s="139"/>
      <c r="K60" s="89"/>
    </row>
    <row r="61" spans="1:11" ht="15" customHeight="1">
      <c r="A61" s="131" t="s">
        <v>91</v>
      </c>
      <c r="B61" s="132"/>
      <c r="C61" s="132"/>
      <c r="D61" s="132"/>
      <c r="E61" s="132"/>
      <c r="F61" s="132"/>
      <c r="G61" s="132"/>
      <c r="H61" s="132"/>
      <c r="I61" s="132"/>
      <c r="J61" s="133"/>
      <c r="K61" s="53"/>
    </row>
    <row r="62" spans="1:11" ht="15" customHeight="1">
      <c r="A62" s="119">
        <v>21</v>
      </c>
      <c r="B62" s="90" t="s">
        <v>240</v>
      </c>
      <c r="C62" s="89" t="s">
        <v>19</v>
      </c>
      <c r="D62" s="102" t="s">
        <v>177</v>
      </c>
      <c r="E62" s="174">
        <v>2</v>
      </c>
      <c r="F62" s="89" t="s">
        <v>1</v>
      </c>
      <c r="G62" s="138"/>
      <c r="H62" s="153"/>
      <c r="I62" s="153"/>
      <c r="J62" s="138">
        <v>4800</v>
      </c>
      <c r="K62" s="89">
        <v>30</v>
      </c>
    </row>
    <row r="63" spans="1:11" ht="24.75" customHeight="1">
      <c r="A63" s="120"/>
      <c r="B63" s="91"/>
      <c r="C63" s="89"/>
      <c r="D63" s="103"/>
      <c r="E63" s="174"/>
      <c r="F63" s="89"/>
      <c r="G63" s="139"/>
      <c r="H63" s="154"/>
      <c r="I63" s="154"/>
      <c r="J63" s="139"/>
      <c r="K63" s="89"/>
    </row>
    <row r="64" spans="1:11" ht="12.75">
      <c r="A64" s="131" t="s">
        <v>70</v>
      </c>
      <c r="B64" s="132"/>
      <c r="C64" s="132"/>
      <c r="D64" s="132"/>
      <c r="E64" s="132"/>
      <c r="F64" s="132"/>
      <c r="G64" s="132"/>
      <c r="H64" s="132"/>
      <c r="I64" s="132"/>
      <c r="J64" s="133"/>
      <c r="K64" s="53"/>
    </row>
    <row r="65" spans="1:11" s="25" customFormat="1" ht="12.75" customHeight="1">
      <c r="A65" s="114">
        <v>22</v>
      </c>
      <c r="B65" s="115" t="s">
        <v>209</v>
      </c>
      <c r="C65" s="114" t="s">
        <v>19</v>
      </c>
      <c r="D65" s="178" t="s">
        <v>37</v>
      </c>
      <c r="E65" s="116">
        <v>2</v>
      </c>
      <c r="F65" s="117" t="s">
        <v>1</v>
      </c>
      <c r="G65" s="138"/>
      <c r="H65" s="134"/>
      <c r="I65" s="148"/>
      <c r="J65" s="148">
        <v>5100</v>
      </c>
      <c r="K65" s="119">
        <v>60</v>
      </c>
    </row>
    <row r="66" spans="1:11" s="25" customFormat="1" ht="17.25" customHeight="1">
      <c r="A66" s="114"/>
      <c r="B66" s="115"/>
      <c r="C66" s="114"/>
      <c r="D66" s="179"/>
      <c r="E66" s="116"/>
      <c r="F66" s="117"/>
      <c r="G66" s="139"/>
      <c r="H66" s="134"/>
      <c r="I66" s="149"/>
      <c r="J66" s="149"/>
      <c r="K66" s="120"/>
    </row>
    <row r="67" spans="1:11" ht="14.25" customHeight="1">
      <c r="A67" s="160" t="s">
        <v>12</v>
      </c>
      <c r="B67" s="161"/>
      <c r="C67" s="161"/>
      <c r="D67" s="161"/>
      <c r="E67" s="161"/>
      <c r="F67" s="162"/>
      <c r="G67" s="59">
        <f>G43+G45+G47+G49+G51+G54+G56+G59+G62+G65</f>
        <v>60000</v>
      </c>
      <c r="H67" s="59">
        <f>H43+H45+H47+H49+H51+H54+H56+H59+H62+H65</f>
        <v>21915</v>
      </c>
      <c r="I67" s="59">
        <f>I43+I45+I47+I49+I51+I54+I56+I59+I62+I65</f>
        <v>0</v>
      </c>
      <c r="J67" s="59">
        <f>J43+J45+J47+J49+J51+J54+J56+J59+J62+J65</f>
        <v>9900</v>
      </c>
      <c r="K67" s="74">
        <f>K43+K45+K47+K49+K51+K54+K56+K59+K62+K65</f>
        <v>660</v>
      </c>
    </row>
    <row r="68" spans="1:11" s="25" customFormat="1" ht="15.75" customHeight="1">
      <c r="A68" s="160" t="s">
        <v>22</v>
      </c>
      <c r="B68" s="161"/>
      <c r="C68" s="161"/>
      <c r="D68" s="161"/>
      <c r="E68" s="161"/>
      <c r="F68" s="162"/>
      <c r="G68" s="59">
        <f>SUM(G20+G40+G67)</f>
        <v>97500</v>
      </c>
      <c r="H68" s="59">
        <f>SUM(H20+H40+H67)</f>
        <v>52700.100000000006</v>
      </c>
      <c r="I68" s="59">
        <f>SUM(I20+I40+I67)</f>
        <v>0</v>
      </c>
      <c r="J68" s="59">
        <f>SUM(J20+J40+J67)</f>
        <v>9900</v>
      </c>
      <c r="K68" s="39"/>
    </row>
    <row r="69" spans="1:11" ht="12.75">
      <c r="A69" s="131" t="s">
        <v>57</v>
      </c>
      <c r="B69" s="132"/>
      <c r="C69" s="132"/>
      <c r="D69" s="132"/>
      <c r="E69" s="132"/>
      <c r="F69" s="132"/>
      <c r="G69" s="132"/>
      <c r="H69" s="132"/>
      <c r="I69" s="132"/>
      <c r="J69" s="133"/>
      <c r="K69" s="39"/>
    </row>
    <row r="70" spans="1:11" ht="14.25" customHeight="1">
      <c r="A70" s="131" t="s">
        <v>50</v>
      </c>
      <c r="B70" s="132"/>
      <c r="C70" s="132"/>
      <c r="D70" s="132"/>
      <c r="E70" s="132"/>
      <c r="F70" s="132"/>
      <c r="G70" s="132"/>
      <c r="H70" s="132"/>
      <c r="I70" s="132"/>
      <c r="J70" s="133"/>
      <c r="K70" s="39"/>
    </row>
    <row r="71" spans="1:11" ht="17.25" customHeight="1">
      <c r="A71" s="92">
        <v>23</v>
      </c>
      <c r="B71" s="101" t="s">
        <v>107</v>
      </c>
      <c r="C71" s="92" t="s">
        <v>19</v>
      </c>
      <c r="D71" s="102" t="s">
        <v>34</v>
      </c>
      <c r="E71" s="144">
        <v>3</v>
      </c>
      <c r="F71" s="119" t="s">
        <v>2</v>
      </c>
      <c r="G71" s="138">
        <v>12000</v>
      </c>
      <c r="H71" s="148">
        <v>3780</v>
      </c>
      <c r="I71" s="148"/>
      <c r="J71" s="138"/>
      <c r="K71" s="89">
        <v>60</v>
      </c>
    </row>
    <row r="72" spans="1:11" ht="15" customHeight="1">
      <c r="A72" s="92"/>
      <c r="B72" s="101"/>
      <c r="C72" s="92"/>
      <c r="D72" s="103"/>
      <c r="E72" s="145"/>
      <c r="F72" s="120"/>
      <c r="G72" s="139"/>
      <c r="H72" s="149"/>
      <c r="I72" s="149"/>
      <c r="J72" s="139"/>
      <c r="K72" s="89"/>
    </row>
    <row r="73" spans="1:11" ht="12" customHeight="1">
      <c r="A73" s="106">
        <v>24</v>
      </c>
      <c r="B73" s="108" t="s">
        <v>251</v>
      </c>
      <c r="C73" s="110" t="s">
        <v>19</v>
      </c>
      <c r="D73" s="112" t="s">
        <v>34</v>
      </c>
      <c r="E73" s="136">
        <v>3</v>
      </c>
      <c r="F73" s="188" t="s">
        <v>2</v>
      </c>
      <c r="G73" s="97"/>
      <c r="H73" s="97"/>
      <c r="I73" s="95"/>
      <c r="J73" s="95"/>
      <c r="K73" s="95">
        <v>50</v>
      </c>
    </row>
    <row r="74" spans="1:11" ht="17.25" customHeight="1">
      <c r="A74" s="107"/>
      <c r="B74" s="109"/>
      <c r="C74" s="111"/>
      <c r="D74" s="113"/>
      <c r="E74" s="137"/>
      <c r="F74" s="189"/>
      <c r="G74" s="98"/>
      <c r="H74" s="98"/>
      <c r="I74" s="96"/>
      <c r="J74" s="96"/>
      <c r="K74" s="96"/>
    </row>
    <row r="75" spans="1:11" ht="14.25" customHeight="1">
      <c r="A75" s="106">
        <v>25</v>
      </c>
      <c r="B75" s="108" t="s">
        <v>252</v>
      </c>
      <c r="C75" s="110" t="s">
        <v>19</v>
      </c>
      <c r="D75" s="112" t="s">
        <v>34</v>
      </c>
      <c r="E75" s="136">
        <v>3</v>
      </c>
      <c r="F75" s="188" t="s">
        <v>2</v>
      </c>
      <c r="G75" s="97"/>
      <c r="H75" s="97"/>
      <c r="I75" s="95"/>
      <c r="J75" s="95"/>
      <c r="K75" s="95">
        <v>35</v>
      </c>
    </row>
    <row r="76" spans="1:11" ht="16.5" customHeight="1">
      <c r="A76" s="107"/>
      <c r="B76" s="109"/>
      <c r="C76" s="111"/>
      <c r="D76" s="113"/>
      <c r="E76" s="137"/>
      <c r="F76" s="189"/>
      <c r="G76" s="98"/>
      <c r="H76" s="98"/>
      <c r="I76" s="96"/>
      <c r="J76" s="96"/>
      <c r="K76" s="96"/>
    </row>
    <row r="77" spans="1:11" ht="12" customHeight="1">
      <c r="A77" s="157" t="s">
        <v>110</v>
      </c>
      <c r="B77" s="158"/>
      <c r="C77" s="158"/>
      <c r="D77" s="158"/>
      <c r="E77" s="158"/>
      <c r="F77" s="158"/>
      <c r="G77" s="158"/>
      <c r="H77" s="158"/>
      <c r="I77" s="158"/>
      <c r="J77" s="159"/>
      <c r="K77" s="39"/>
    </row>
    <row r="78" spans="1:11" ht="12" customHeight="1">
      <c r="A78" s="92">
        <v>26</v>
      </c>
      <c r="B78" s="101" t="s">
        <v>156</v>
      </c>
      <c r="C78" s="92" t="s">
        <v>19</v>
      </c>
      <c r="D78" s="150" t="s">
        <v>34</v>
      </c>
      <c r="E78" s="93">
        <v>5</v>
      </c>
      <c r="F78" s="92" t="s">
        <v>2</v>
      </c>
      <c r="G78" s="138">
        <v>4500</v>
      </c>
      <c r="H78" s="153">
        <v>900</v>
      </c>
      <c r="I78" s="153"/>
      <c r="J78" s="138"/>
      <c r="K78" s="89">
        <v>70</v>
      </c>
    </row>
    <row r="79" spans="1:11" ht="18.75" customHeight="1">
      <c r="A79" s="92"/>
      <c r="B79" s="101"/>
      <c r="C79" s="92"/>
      <c r="D79" s="150"/>
      <c r="E79" s="93"/>
      <c r="F79" s="92"/>
      <c r="G79" s="139"/>
      <c r="H79" s="154"/>
      <c r="I79" s="154"/>
      <c r="J79" s="139"/>
      <c r="K79" s="89"/>
    </row>
    <row r="80" spans="1:11" ht="13.5" customHeight="1">
      <c r="A80" s="92">
        <v>27</v>
      </c>
      <c r="B80" s="101" t="s">
        <v>157</v>
      </c>
      <c r="C80" s="92" t="s">
        <v>19</v>
      </c>
      <c r="D80" s="150" t="s">
        <v>34</v>
      </c>
      <c r="E80" s="93">
        <v>5</v>
      </c>
      <c r="F80" s="89" t="s">
        <v>2</v>
      </c>
      <c r="G80" s="138">
        <v>12000</v>
      </c>
      <c r="H80" s="153">
        <v>1200</v>
      </c>
      <c r="I80" s="153"/>
      <c r="J80" s="138"/>
      <c r="K80" s="89">
        <v>60</v>
      </c>
    </row>
    <row r="81" spans="1:11" ht="15" customHeight="1">
      <c r="A81" s="92"/>
      <c r="B81" s="101"/>
      <c r="C81" s="92"/>
      <c r="D81" s="150"/>
      <c r="E81" s="93"/>
      <c r="F81" s="89"/>
      <c r="G81" s="139"/>
      <c r="H81" s="154"/>
      <c r="I81" s="154"/>
      <c r="J81" s="139"/>
      <c r="K81" s="89"/>
    </row>
    <row r="82" spans="1:11" s="25" customFormat="1" ht="13.5" customHeight="1">
      <c r="A82" s="157" t="s">
        <v>91</v>
      </c>
      <c r="B82" s="158"/>
      <c r="C82" s="158"/>
      <c r="D82" s="158"/>
      <c r="E82" s="158"/>
      <c r="F82" s="158"/>
      <c r="G82" s="158"/>
      <c r="H82" s="158"/>
      <c r="I82" s="158"/>
      <c r="J82" s="159"/>
      <c r="K82" s="53"/>
    </row>
    <row r="83" spans="1:11" s="25" customFormat="1" ht="15.75" customHeight="1">
      <c r="A83" s="104">
        <v>28</v>
      </c>
      <c r="B83" s="101" t="s">
        <v>176</v>
      </c>
      <c r="C83" s="104" t="s">
        <v>19</v>
      </c>
      <c r="D83" s="102" t="s">
        <v>115</v>
      </c>
      <c r="E83" s="144">
        <v>2</v>
      </c>
      <c r="F83" s="119" t="s">
        <v>2</v>
      </c>
      <c r="G83" s="138">
        <v>4500</v>
      </c>
      <c r="H83" s="153">
        <v>2450</v>
      </c>
      <c r="I83" s="153"/>
      <c r="J83" s="138"/>
      <c r="K83" s="89">
        <v>30</v>
      </c>
    </row>
    <row r="84" spans="1:11" s="25" customFormat="1" ht="12.75" customHeight="1">
      <c r="A84" s="105"/>
      <c r="B84" s="101"/>
      <c r="C84" s="105"/>
      <c r="D84" s="103"/>
      <c r="E84" s="145"/>
      <c r="F84" s="120"/>
      <c r="G84" s="139"/>
      <c r="H84" s="154"/>
      <c r="I84" s="154"/>
      <c r="J84" s="139"/>
      <c r="K84" s="89"/>
    </row>
    <row r="85" spans="1:11" s="25" customFormat="1" ht="12" customHeight="1">
      <c r="A85" s="157" t="s">
        <v>51</v>
      </c>
      <c r="B85" s="158"/>
      <c r="C85" s="158"/>
      <c r="D85" s="158"/>
      <c r="E85" s="158"/>
      <c r="F85" s="158"/>
      <c r="G85" s="158"/>
      <c r="H85" s="158"/>
      <c r="I85" s="158"/>
      <c r="J85" s="159"/>
      <c r="K85" s="53"/>
    </row>
    <row r="86" spans="1:11" s="25" customFormat="1" ht="12" customHeight="1">
      <c r="A86" s="92">
        <v>29</v>
      </c>
      <c r="B86" s="208" t="s">
        <v>237</v>
      </c>
      <c r="C86" s="92" t="s">
        <v>19</v>
      </c>
      <c r="D86" s="102" t="s">
        <v>37</v>
      </c>
      <c r="E86" s="93">
        <v>2</v>
      </c>
      <c r="F86" s="89" t="s">
        <v>2</v>
      </c>
      <c r="G86" s="138">
        <v>9000</v>
      </c>
      <c r="H86" s="153">
        <v>1200</v>
      </c>
      <c r="I86" s="153"/>
      <c r="J86" s="138"/>
      <c r="K86" s="89">
        <v>60</v>
      </c>
    </row>
    <row r="87" spans="1:11" s="25" customFormat="1" ht="20.25" customHeight="1">
      <c r="A87" s="92"/>
      <c r="B87" s="208"/>
      <c r="C87" s="92"/>
      <c r="D87" s="103"/>
      <c r="E87" s="93"/>
      <c r="F87" s="89"/>
      <c r="G87" s="139"/>
      <c r="H87" s="154"/>
      <c r="I87" s="154"/>
      <c r="J87" s="139"/>
      <c r="K87" s="89"/>
    </row>
    <row r="88" spans="1:11" ht="12" customHeight="1">
      <c r="A88" s="131" t="s">
        <v>95</v>
      </c>
      <c r="B88" s="132"/>
      <c r="C88" s="132"/>
      <c r="D88" s="132"/>
      <c r="E88" s="132"/>
      <c r="F88" s="132"/>
      <c r="G88" s="132"/>
      <c r="H88" s="132"/>
      <c r="I88" s="132"/>
      <c r="J88" s="133"/>
      <c r="K88" s="53"/>
    </row>
    <row r="89" spans="1:12" ht="12" customHeight="1">
      <c r="A89" s="104">
        <v>30</v>
      </c>
      <c r="B89" s="90" t="s">
        <v>148</v>
      </c>
      <c r="C89" s="104" t="s">
        <v>19</v>
      </c>
      <c r="D89" s="102" t="s">
        <v>96</v>
      </c>
      <c r="E89" s="144">
        <v>2</v>
      </c>
      <c r="F89" s="119" t="s">
        <v>2</v>
      </c>
      <c r="G89" s="138">
        <v>12000</v>
      </c>
      <c r="H89" s="153">
        <v>1050</v>
      </c>
      <c r="I89" s="153"/>
      <c r="J89" s="138"/>
      <c r="K89" s="89">
        <v>60</v>
      </c>
      <c r="L89" s="23" t="s">
        <v>138</v>
      </c>
    </row>
    <row r="90" spans="1:11" ht="21.75" customHeight="1">
      <c r="A90" s="105"/>
      <c r="B90" s="91"/>
      <c r="C90" s="105"/>
      <c r="D90" s="103"/>
      <c r="E90" s="145"/>
      <c r="F90" s="120"/>
      <c r="G90" s="139"/>
      <c r="H90" s="154"/>
      <c r="I90" s="154"/>
      <c r="J90" s="139"/>
      <c r="K90" s="89"/>
    </row>
    <row r="91" spans="1:11" s="25" customFormat="1" ht="12.75" customHeight="1">
      <c r="A91" s="131" t="s">
        <v>84</v>
      </c>
      <c r="B91" s="132"/>
      <c r="C91" s="132"/>
      <c r="D91" s="132"/>
      <c r="E91" s="132"/>
      <c r="F91" s="132"/>
      <c r="G91" s="132"/>
      <c r="H91" s="132"/>
      <c r="I91" s="132"/>
      <c r="J91" s="133"/>
      <c r="K91" s="53"/>
    </row>
    <row r="92" spans="1:11" s="25" customFormat="1" ht="11.25" customHeight="1">
      <c r="A92" s="165">
        <v>31</v>
      </c>
      <c r="B92" s="101" t="s">
        <v>241</v>
      </c>
      <c r="C92" s="165" t="s">
        <v>19</v>
      </c>
      <c r="D92" s="174" t="s">
        <v>154</v>
      </c>
      <c r="E92" s="203">
        <v>2</v>
      </c>
      <c r="F92" s="172" t="s">
        <v>4</v>
      </c>
      <c r="G92" s="138"/>
      <c r="H92" s="138">
        <v>14100</v>
      </c>
      <c r="I92" s="119"/>
      <c r="J92" s="119"/>
      <c r="K92" s="89">
        <v>100</v>
      </c>
    </row>
    <row r="93" spans="1:11" s="25" customFormat="1" ht="32.25" customHeight="1">
      <c r="A93" s="165"/>
      <c r="B93" s="101"/>
      <c r="C93" s="165"/>
      <c r="D93" s="174"/>
      <c r="E93" s="204"/>
      <c r="F93" s="173"/>
      <c r="G93" s="139"/>
      <c r="H93" s="139"/>
      <c r="I93" s="120"/>
      <c r="J93" s="120"/>
      <c r="K93" s="89"/>
    </row>
    <row r="94" spans="1:11" ht="12.75">
      <c r="A94" s="160" t="s">
        <v>35</v>
      </c>
      <c r="B94" s="161"/>
      <c r="C94" s="161"/>
      <c r="D94" s="161"/>
      <c r="E94" s="161"/>
      <c r="F94" s="162"/>
      <c r="G94" s="59">
        <f>G71+G73+G75+G78+G80+G83+G86+G89+G92</f>
        <v>54000</v>
      </c>
      <c r="H94" s="59">
        <f>H71+H73+H75+H78+H80+H83+H86+H89+H92</f>
        <v>24680</v>
      </c>
      <c r="I94" s="59">
        <f>I71+I73+I75+I78+I80+I83+I86+I89+I92</f>
        <v>0</v>
      </c>
      <c r="J94" s="59">
        <f>J71+J73+J75+J78+J80+J83+J86+J89+J92</f>
        <v>0</v>
      </c>
      <c r="K94" s="74">
        <f>K71+K73+K75+K78+K80+K83+K86+K89+K92</f>
        <v>525</v>
      </c>
    </row>
    <row r="95" spans="1:11" ht="12" customHeight="1">
      <c r="A95" s="131" t="s">
        <v>58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3"/>
    </row>
    <row r="96" spans="1:11" ht="12" customHeight="1">
      <c r="A96" s="131" t="s">
        <v>50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3"/>
    </row>
    <row r="97" spans="1:11" ht="12" customHeight="1">
      <c r="A97" s="119">
        <v>32</v>
      </c>
      <c r="B97" s="146" t="s">
        <v>262</v>
      </c>
      <c r="C97" s="89" t="s">
        <v>19</v>
      </c>
      <c r="D97" s="174" t="s">
        <v>34</v>
      </c>
      <c r="E97" s="99">
        <v>3</v>
      </c>
      <c r="F97" s="89" t="s">
        <v>5</v>
      </c>
      <c r="G97" s="89"/>
      <c r="H97" s="89"/>
      <c r="I97" s="89"/>
      <c r="J97" s="89"/>
      <c r="K97" s="89">
        <v>35</v>
      </c>
    </row>
    <row r="98" spans="1:11" ht="12" customHeight="1">
      <c r="A98" s="120"/>
      <c r="B98" s="147"/>
      <c r="C98" s="89"/>
      <c r="D98" s="174"/>
      <c r="E98" s="100"/>
      <c r="F98" s="89"/>
      <c r="G98" s="89"/>
      <c r="H98" s="89"/>
      <c r="I98" s="89"/>
      <c r="J98" s="89"/>
      <c r="K98" s="89"/>
    </row>
    <row r="99" spans="1:11" ht="12.75">
      <c r="A99" s="104">
        <v>33</v>
      </c>
      <c r="B99" s="90" t="s">
        <v>238</v>
      </c>
      <c r="C99" s="104" t="s">
        <v>21</v>
      </c>
      <c r="D99" s="144" t="s">
        <v>123</v>
      </c>
      <c r="E99" s="144">
        <v>3</v>
      </c>
      <c r="F99" s="119" t="s">
        <v>105</v>
      </c>
      <c r="G99" s="138">
        <v>9000</v>
      </c>
      <c r="H99" s="138">
        <v>22988</v>
      </c>
      <c r="I99" s="119"/>
      <c r="J99" s="119"/>
      <c r="K99" s="89">
        <v>100</v>
      </c>
    </row>
    <row r="100" spans="1:11" ht="12.75">
      <c r="A100" s="105"/>
      <c r="B100" s="91"/>
      <c r="C100" s="105"/>
      <c r="D100" s="145"/>
      <c r="E100" s="145"/>
      <c r="F100" s="120"/>
      <c r="G100" s="139"/>
      <c r="H100" s="139"/>
      <c r="I100" s="120"/>
      <c r="J100" s="120"/>
      <c r="K100" s="89"/>
    </row>
    <row r="101" spans="1:11" ht="12.75">
      <c r="A101" s="131" t="s">
        <v>147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1:11" ht="12.75" customHeight="1">
      <c r="A102" s="92">
        <v>34</v>
      </c>
      <c r="B102" s="90" t="s">
        <v>182</v>
      </c>
      <c r="C102" s="92" t="s">
        <v>21</v>
      </c>
      <c r="D102" s="102" t="s">
        <v>37</v>
      </c>
      <c r="E102" s="144">
        <v>2</v>
      </c>
      <c r="F102" s="119" t="s">
        <v>5</v>
      </c>
      <c r="G102" s="119"/>
      <c r="H102" s="138">
        <v>7200</v>
      </c>
      <c r="I102" s="119"/>
      <c r="J102" s="138"/>
      <c r="K102" s="89">
        <v>80</v>
      </c>
    </row>
    <row r="103" spans="1:11" ht="15.75" customHeight="1">
      <c r="A103" s="92"/>
      <c r="B103" s="91"/>
      <c r="C103" s="92"/>
      <c r="D103" s="103"/>
      <c r="E103" s="145"/>
      <c r="F103" s="120"/>
      <c r="G103" s="120"/>
      <c r="H103" s="139"/>
      <c r="I103" s="120"/>
      <c r="J103" s="139"/>
      <c r="K103" s="89"/>
    </row>
    <row r="104" spans="1:11" ht="13.5" customHeight="1">
      <c r="A104" s="157" t="s">
        <v>69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9"/>
    </row>
    <row r="105" spans="1:11" ht="18" customHeight="1">
      <c r="A105" s="92">
        <v>35</v>
      </c>
      <c r="B105" s="101" t="s">
        <v>150</v>
      </c>
      <c r="C105" s="92" t="s">
        <v>21</v>
      </c>
      <c r="D105" s="102" t="s">
        <v>37</v>
      </c>
      <c r="E105" s="93">
        <v>2</v>
      </c>
      <c r="F105" s="89" t="s">
        <v>5</v>
      </c>
      <c r="G105" s="138">
        <v>12100</v>
      </c>
      <c r="H105" s="138">
        <v>2800</v>
      </c>
      <c r="I105" s="138"/>
      <c r="J105" s="138"/>
      <c r="K105" s="89">
        <v>60</v>
      </c>
    </row>
    <row r="106" spans="1:11" ht="8.25" customHeight="1">
      <c r="A106" s="92"/>
      <c r="B106" s="101"/>
      <c r="C106" s="92"/>
      <c r="D106" s="103"/>
      <c r="E106" s="93"/>
      <c r="F106" s="89"/>
      <c r="G106" s="139"/>
      <c r="H106" s="139"/>
      <c r="I106" s="139"/>
      <c r="J106" s="139"/>
      <c r="K106" s="89"/>
    </row>
    <row r="107" spans="1:11" ht="15.75" customHeight="1">
      <c r="A107" s="157" t="s">
        <v>158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9"/>
    </row>
    <row r="108" spans="1:11" ht="15.75" customHeight="1">
      <c r="A108" s="92">
        <v>36</v>
      </c>
      <c r="B108" s="90" t="s">
        <v>263</v>
      </c>
      <c r="C108" s="92" t="s">
        <v>19</v>
      </c>
      <c r="D108" s="102" t="s">
        <v>37</v>
      </c>
      <c r="E108" s="93">
        <v>2</v>
      </c>
      <c r="F108" s="89" t="s">
        <v>5</v>
      </c>
      <c r="G108" s="138">
        <v>11400</v>
      </c>
      <c r="H108" s="138">
        <v>9600</v>
      </c>
      <c r="I108" s="119"/>
      <c r="J108" s="119"/>
      <c r="K108" s="89">
        <v>100</v>
      </c>
    </row>
    <row r="109" spans="1:11" ht="12" customHeight="1">
      <c r="A109" s="92"/>
      <c r="B109" s="91"/>
      <c r="C109" s="92"/>
      <c r="D109" s="103"/>
      <c r="E109" s="93"/>
      <c r="F109" s="89"/>
      <c r="G109" s="139"/>
      <c r="H109" s="139"/>
      <c r="I109" s="120"/>
      <c r="J109" s="120"/>
      <c r="K109" s="89"/>
    </row>
    <row r="110" spans="1:11" ht="12.75">
      <c r="A110" s="131" t="s">
        <v>84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3"/>
    </row>
    <row r="111" spans="1:11" ht="12.75" customHeight="1">
      <c r="A111" s="92">
        <v>37</v>
      </c>
      <c r="B111" s="101" t="s">
        <v>155</v>
      </c>
      <c r="C111" s="92" t="s">
        <v>21</v>
      </c>
      <c r="D111" s="144" t="s">
        <v>96</v>
      </c>
      <c r="E111" s="144">
        <v>2</v>
      </c>
      <c r="F111" s="119" t="s">
        <v>5</v>
      </c>
      <c r="G111" s="138">
        <v>12000</v>
      </c>
      <c r="H111" s="138">
        <v>3450</v>
      </c>
      <c r="I111" s="119"/>
      <c r="J111" s="119"/>
      <c r="K111" s="89">
        <v>60</v>
      </c>
    </row>
    <row r="112" spans="1:11" ht="12.75">
      <c r="A112" s="92"/>
      <c r="B112" s="101"/>
      <c r="C112" s="92"/>
      <c r="D112" s="145"/>
      <c r="E112" s="145"/>
      <c r="F112" s="120"/>
      <c r="G112" s="139"/>
      <c r="H112" s="139"/>
      <c r="I112" s="120"/>
      <c r="J112" s="120"/>
      <c r="K112" s="89"/>
    </row>
    <row r="113" spans="1:11" ht="12.75">
      <c r="A113" s="131" t="s">
        <v>59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3"/>
    </row>
    <row r="114" spans="1:11" s="25" customFormat="1" ht="12.75" customHeight="1">
      <c r="A114" s="92">
        <v>38</v>
      </c>
      <c r="B114" s="101" t="s">
        <v>188</v>
      </c>
      <c r="C114" s="92" t="s">
        <v>19</v>
      </c>
      <c r="D114" s="144" t="s">
        <v>33</v>
      </c>
      <c r="E114" s="144">
        <v>2</v>
      </c>
      <c r="F114" s="119" t="s">
        <v>5</v>
      </c>
      <c r="G114" s="138">
        <v>15000</v>
      </c>
      <c r="H114" s="138">
        <v>2550</v>
      </c>
      <c r="I114" s="119"/>
      <c r="J114" s="119"/>
      <c r="K114" s="89">
        <v>80</v>
      </c>
    </row>
    <row r="115" spans="1:11" s="25" customFormat="1" ht="15.75" customHeight="1">
      <c r="A115" s="92"/>
      <c r="B115" s="101"/>
      <c r="C115" s="92"/>
      <c r="D115" s="145"/>
      <c r="E115" s="145"/>
      <c r="F115" s="120"/>
      <c r="G115" s="139"/>
      <c r="H115" s="139"/>
      <c r="I115" s="120"/>
      <c r="J115" s="120"/>
      <c r="K115" s="89"/>
    </row>
    <row r="116" spans="1:11" ht="12.75">
      <c r="A116" s="160" t="s">
        <v>14</v>
      </c>
      <c r="B116" s="161"/>
      <c r="C116" s="161"/>
      <c r="D116" s="161"/>
      <c r="E116" s="161"/>
      <c r="F116" s="162"/>
      <c r="G116" s="59">
        <f>G97+G99+G102+G105+G108+G111+G114</f>
        <v>59500</v>
      </c>
      <c r="H116" s="59">
        <f>H97+H99+H102+H105+H108+H111+H114</f>
        <v>48588</v>
      </c>
      <c r="I116" s="59">
        <f>I97+I99+I102+I105+I108+I111+I114</f>
        <v>0</v>
      </c>
      <c r="J116" s="59">
        <f>J97+J99+J102+J105+J108+J111+J114</f>
        <v>0</v>
      </c>
      <c r="K116" s="74">
        <f>K97+K99+K102+K105+K108+K111+K114</f>
        <v>515</v>
      </c>
    </row>
    <row r="117" spans="1:11" ht="13.5" customHeight="1">
      <c r="A117" s="131" t="s">
        <v>60</v>
      </c>
      <c r="B117" s="132"/>
      <c r="C117" s="132"/>
      <c r="D117" s="132"/>
      <c r="E117" s="132"/>
      <c r="F117" s="132"/>
      <c r="G117" s="132"/>
      <c r="H117" s="132"/>
      <c r="I117" s="132"/>
      <c r="J117" s="133"/>
      <c r="K117" s="39"/>
    </row>
    <row r="118" spans="1:11" ht="12.75">
      <c r="A118" s="131" t="s">
        <v>50</v>
      </c>
      <c r="B118" s="132"/>
      <c r="C118" s="132"/>
      <c r="D118" s="132"/>
      <c r="E118" s="132"/>
      <c r="F118" s="132"/>
      <c r="G118" s="132"/>
      <c r="H118" s="132"/>
      <c r="I118" s="132"/>
      <c r="J118" s="133"/>
      <c r="K118" s="39"/>
    </row>
    <row r="119" spans="1:11" ht="12.75">
      <c r="A119" s="119">
        <v>39</v>
      </c>
      <c r="B119" s="90" t="s">
        <v>200</v>
      </c>
      <c r="C119" s="89" t="s">
        <v>21</v>
      </c>
      <c r="D119" s="144" t="s">
        <v>120</v>
      </c>
      <c r="E119" s="174">
        <v>3</v>
      </c>
      <c r="F119" s="89" t="s">
        <v>8</v>
      </c>
      <c r="G119" s="138">
        <v>7500</v>
      </c>
      <c r="H119" s="94"/>
      <c r="I119" s="138"/>
      <c r="J119" s="94"/>
      <c r="K119" s="89">
        <v>60</v>
      </c>
    </row>
    <row r="120" spans="1:11" ht="12.75">
      <c r="A120" s="120"/>
      <c r="B120" s="91"/>
      <c r="C120" s="89"/>
      <c r="D120" s="145"/>
      <c r="E120" s="174"/>
      <c r="F120" s="89"/>
      <c r="G120" s="139"/>
      <c r="H120" s="94"/>
      <c r="I120" s="139"/>
      <c r="J120" s="94"/>
      <c r="K120" s="89"/>
    </row>
    <row r="121" spans="1:11" ht="17.25" customHeight="1">
      <c r="A121" s="119">
        <v>40</v>
      </c>
      <c r="B121" s="90" t="s">
        <v>161</v>
      </c>
      <c r="C121" s="119" t="s">
        <v>19</v>
      </c>
      <c r="D121" s="144" t="s">
        <v>119</v>
      </c>
      <c r="E121" s="99">
        <v>3</v>
      </c>
      <c r="F121" s="119" t="s">
        <v>8</v>
      </c>
      <c r="G121" s="138"/>
      <c r="H121" s="94"/>
      <c r="I121" s="138"/>
      <c r="J121" s="94">
        <v>4800</v>
      </c>
      <c r="K121" s="89">
        <v>60</v>
      </c>
    </row>
    <row r="122" spans="1:11" ht="8.25" customHeight="1">
      <c r="A122" s="120"/>
      <c r="B122" s="91"/>
      <c r="C122" s="120"/>
      <c r="D122" s="145"/>
      <c r="E122" s="100"/>
      <c r="F122" s="120"/>
      <c r="G122" s="139"/>
      <c r="H122" s="94"/>
      <c r="I122" s="139"/>
      <c r="J122" s="94"/>
      <c r="K122" s="89"/>
    </row>
    <row r="123" spans="1:11" ht="10.5" customHeight="1">
      <c r="A123" s="119">
        <v>41</v>
      </c>
      <c r="B123" s="90" t="s">
        <v>199</v>
      </c>
      <c r="C123" s="119" t="s">
        <v>19</v>
      </c>
      <c r="D123" s="144" t="s">
        <v>119</v>
      </c>
      <c r="E123" s="99">
        <v>3</v>
      </c>
      <c r="F123" s="119" t="s">
        <v>8</v>
      </c>
      <c r="G123" s="138"/>
      <c r="H123" s="94"/>
      <c r="I123" s="138"/>
      <c r="J123" s="94">
        <v>6000</v>
      </c>
      <c r="K123" s="89">
        <v>60</v>
      </c>
    </row>
    <row r="124" spans="1:11" ht="16.5" customHeight="1">
      <c r="A124" s="120"/>
      <c r="B124" s="91"/>
      <c r="C124" s="120"/>
      <c r="D124" s="145"/>
      <c r="E124" s="100"/>
      <c r="F124" s="120"/>
      <c r="G124" s="139"/>
      <c r="H124" s="94"/>
      <c r="I124" s="139"/>
      <c r="J124" s="94"/>
      <c r="K124" s="89"/>
    </row>
    <row r="125" spans="1:11" ht="12.75" customHeight="1">
      <c r="A125" s="92">
        <v>42</v>
      </c>
      <c r="B125" s="101" t="s">
        <v>133</v>
      </c>
      <c r="C125" s="92" t="s">
        <v>19</v>
      </c>
      <c r="D125" s="144" t="s">
        <v>34</v>
      </c>
      <c r="E125" s="144">
        <v>3</v>
      </c>
      <c r="F125" s="119" t="s">
        <v>134</v>
      </c>
      <c r="G125" s="138">
        <v>14250</v>
      </c>
      <c r="H125" s="94">
        <v>350</v>
      </c>
      <c r="I125" s="138"/>
      <c r="J125" s="94"/>
      <c r="K125" s="89">
        <v>80</v>
      </c>
    </row>
    <row r="126" spans="1:11" ht="12.75">
      <c r="A126" s="92"/>
      <c r="B126" s="101"/>
      <c r="C126" s="92"/>
      <c r="D126" s="145"/>
      <c r="E126" s="145"/>
      <c r="F126" s="120"/>
      <c r="G126" s="139"/>
      <c r="H126" s="94"/>
      <c r="I126" s="139"/>
      <c r="J126" s="94"/>
      <c r="K126" s="89"/>
    </row>
    <row r="127" spans="1:11" s="12" customFormat="1" ht="12.75" customHeight="1">
      <c r="A127" s="92">
        <v>43</v>
      </c>
      <c r="B127" s="101" t="s">
        <v>108</v>
      </c>
      <c r="C127" s="165" t="s">
        <v>19</v>
      </c>
      <c r="D127" s="203" t="s">
        <v>34</v>
      </c>
      <c r="E127" s="144">
        <v>3</v>
      </c>
      <c r="F127" s="209" t="s">
        <v>106</v>
      </c>
      <c r="G127" s="138">
        <v>9000</v>
      </c>
      <c r="H127" s="94">
        <v>7600</v>
      </c>
      <c r="I127" s="138"/>
      <c r="J127" s="94"/>
      <c r="K127" s="223">
        <v>150</v>
      </c>
    </row>
    <row r="128" spans="1:11" s="12" customFormat="1" ht="9.75" customHeight="1">
      <c r="A128" s="92"/>
      <c r="B128" s="101"/>
      <c r="C128" s="165"/>
      <c r="D128" s="204"/>
      <c r="E128" s="145"/>
      <c r="F128" s="210"/>
      <c r="G128" s="139"/>
      <c r="H128" s="94"/>
      <c r="I128" s="139"/>
      <c r="J128" s="94"/>
      <c r="K128" s="223"/>
    </row>
    <row r="129" spans="1:11" s="12" customFormat="1" ht="9.75" customHeight="1">
      <c r="A129" s="92">
        <v>44</v>
      </c>
      <c r="B129" s="108" t="s">
        <v>253</v>
      </c>
      <c r="C129" s="228" t="s">
        <v>19</v>
      </c>
      <c r="D129" s="211" t="s">
        <v>34</v>
      </c>
      <c r="E129" s="226">
        <v>3</v>
      </c>
      <c r="F129" s="229" t="s">
        <v>8</v>
      </c>
      <c r="G129" s="130"/>
      <c r="H129" s="130"/>
      <c r="I129" s="130"/>
      <c r="J129" s="130"/>
      <c r="K129" s="222">
        <v>35</v>
      </c>
    </row>
    <row r="130" spans="1:11" s="12" customFormat="1" ht="9.75" customHeight="1">
      <c r="A130" s="92"/>
      <c r="B130" s="109"/>
      <c r="C130" s="228"/>
      <c r="D130" s="211"/>
      <c r="E130" s="226"/>
      <c r="F130" s="229"/>
      <c r="G130" s="130"/>
      <c r="H130" s="130"/>
      <c r="I130" s="130"/>
      <c r="J130" s="130"/>
      <c r="K130" s="222"/>
    </row>
    <row r="131" spans="1:11" s="12" customFormat="1" ht="12.75" customHeight="1">
      <c r="A131" s="157" t="s">
        <v>110</v>
      </c>
      <c r="B131" s="158"/>
      <c r="C131" s="158"/>
      <c r="D131" s="158"/>
      <c r="E131" s="158"/>
      <c r="F131" s="158"/>
      <c r="G131" s="158"/>
      <c r="H131" s="158"/>
      <c r="I131" s="158"/>
      <c r="J131" s="159"/>
      <c r="K131" s="54"/>
    </row>
    <row r="132" spans="1:11" s="12" customFormat="1" ht="12.75" customHeight="1">
      <c r="A132" s="92">
        <v>45</v>
      </c>
      <c r="B132" s="90" t="s">
        <v>198</v>
      </c>
      <c r="C132" s="165" t="s">
        <v>19</v>
      </c>
      <c r="D132" s="144" t="s">
        <v>119</v>
      </c>
      <c r="E132" s="212">
        <v>5</v>
      </c>
      <c r="F132" s="106" t="s">
        <v>8</v>
      </c>
      <c r="G132" s="119"/>
      <c r="H132" s="94"/>
      <c r="I132" s="138"/>
      <c r="J132" s="94">
        <v>3900</v>
      </c>
      <c r="K132" s="220">
        <v>60</v>
      </c>
    </row>
    <row r="133" spans="1:11" s="12" customFormat="1" ht="15" customHeight="1">
      <c r="A133" s="92"/>
      <c r="B133" s="91"/>
      <c r="C133" s="165"/>
      <c r="D133" s="145"/>
      <c r="E133" s="213"/>
      <c r="F133" s="107"/>
      <c r="G133" s="120"/>
      <c r="H133" s="94"/>
      <c r="I133" s="139"/>
      <c r="J133" s="94"/>
      <c r="K133" s="221"/>
    </row>
    <row r="134" spans="1:11" ht="15" customHeight="1">
      <c r="A134" s="160" t="s">
        <v>15</v>
      </c>
      <c r="B134" s="161"/>
      <c r="C134" s="161"/>
      <c r="D134" s="161"/>
      <c r="E134" s="161"/>
      <c r="F134" s="162"/>
      <c r="G134" s="59">
        <f>G119+G121+G123+G125+G127+G129+G132</f>
        <v>30750</v>
      </c>
      <c r="H134" s="59">
        <f>H119+H121+H123+H125+H127+H129+H132</f>
        <v>7950</v>
      </c>
      <c r="I134" s="59">
        <f>I119+I121+I123+I125+I127+I129+I132</f>
        <v>0</v>
      </c>
      <c r="J134" s="59">
        <f>J119+J121+J123+J125+J127+J129+J132</f>
        <v>14700</v>
      </c>
      <c r="K134" s="74">
        <f>K119+K121+K123+K125+K127+K129+K132</f>
        <v>505</v>
      </c>
    </row>
    <row r="135" spans="1:11" ht="15" customHeight="1">
      <c r="A135" s="160" t="s">
        <v>23</v>
      </c>
      <c r="B135" s="161"/>
      <c r="C135" s="161"/>
      <c r="D135" s="161"/>
      <c r="E135" s="161"/>
      <c r="F135" s="162"/>
      <c r="G135" s="59">
        <f>SUM(G134+G116+G94)</f>
        <v>144250</v>
      </c>
      <c r="H135" s="59">
        <f>SUM(H134+H116+H94)</f>
        <v>81218</v>
      </c>
      <c r="I135" s="59">
        <f>SUM(I134+I116+I94)</f>
        <v>0</v>
      </c>
      <c r="J135" s="59">
        <f>SUM(J134+J116+J94)</f>
        <v>14700</v>
      </c>
      <c r="K135" s="39"/>
    </row>
    <row r="136" spans="1:11" ht="14.25" customHeight="1">
      <c r="A136" s="131" t="s">
        <v>118</v>
      </c>
      <c r="B136" s="132"/>
      <c r="C136" s="132"/>
      <c r="D136" s="132"/>
      <c r="E136" s="132"/>
      <c r="F136" s="132"/>
      <c r="G136" s="132"/>
      <c r="H136" s="132"/>
      <c r="I136" s="132"/>
      <c r="J136" s="133"/>
      <c r="K136" s="39"/>
    </row>
    <row r="137" spans="1:11" ht="15" customHeight="1">
      <c r="A137" s="131" t="s">
        <v>50</v>
      </c>
      <c r="B137" s="132"/>
      <c r="C137" s="132"/>
      <c r="D137" s="132"/>
      <c r="E137" s="132"/>
      <c r="F137" s="132"/>
      <c r="G137" s="132"/>
      <c r="H137" s="132"/>
      <c r="I137" s="132"/>
      <c r="J137" s="133"/>
      <c r="K137" s="39"/>
    </row>
    <row r="138" spans="1:11" ht="7.5" customHeight="1">
      <c r="A138" s="119">
        <v>46</v>
      </c>
      <c r="B138" s="90" t="s">
        <v>201</v>
      </c>
      <c r="C138" s="119" t="s">
        <v>19</v>
      </c>
      <c r="D138" s="144" t="s">
        <v>120</v>
      </c>
      <c r="E138" s="99">
        <v>3</v>
      </c>
      <c r="F138" s="119" t="s">
        <v>121</v>
      </c>
      <c r="G138" s="138">
        <v>6000</v>
      </c>
      <c r="H138" s="153"/>
      <c r="I138" s="153"/>
      <c r="J138" s="138"/>
      <c r="K138" s="89">
        <v>50</v>
      </c>
    </row>
    <row r="139" spans="1:11" ht="19.5" customHeight="1">
      <c r="A139" s="120"/>
      <c r="B139" s="91"/>
      <c r="C139" s="120"/>
      <c r="D139" s="145"/>
      <c r="E139" s="100"/>
      <c r="F139" s="120"/>
      <c r="G139" s="139"/>
      <c r="H139" s="154"/>
      <c r="I139" s="154"/>
      <c r="J139" s="139"/>
      <c r="K139" s="89"/>
    </row>
    <row r="140" spans="1:11" ht="26.25" customHeight="1">
      <c r="A140" s="119">
        <v>47</v>
      </c>
      <c r="B140" s="90" t="s">
        <v>215</v>
      </c>
      <c r="C140" s="119" t="s">
        <v>19</v>
      </c>
      <c r="D140" s="144" t="s">
        <v>120</v>
      </c>
      <c r="E140" s="99">
        <v>3</v>
      </c>
      <c r="F140" s="119" t="s">
        <v>121</v>
      </c>
      <c r="G140" s="63">
        <v>7500</v>
      </c>
      <c r="H140" s="148"/>
      <c r="I140" s="67"/>
      <c r="J140" s="138"/>
      <c r="K140" s="66">
        <v>40</v>
      </c>
    </row>
    <row r="141" spans="1:11" ht="25.5" customHeight="1" hidden="1">
      <c r="A141" s="120"/>
      <c r="B141" s="91"/>
      <c r="C141" s="120"/>
      <c r="D141" s="145"/>
      <c r="E141" s="100"/>
      <c r="F141" s="120"/>
      <c r="G141" s="64"/>
      <c r="H141" s="149"/>
      <c r="I141" s="68"/>
      <c r="J141" s="139"/>
      <c r="K141" s="66"/>
    </row>
    <row r="142" spans="1:11" ht="12.75" customHeight="1">
      <c r="A142" s="119">
        <v>48</v>
      </c>
      <c r="B142" s="101" t="s">
        <v>202</v>
      </c>
      <c r="C142" s="89" t="s">
        <v>19</v>
      </c>
      <c r="D142" s="93" t="s">
        <v>120</v>
      </c>
      <c r="E142" s="174">
        <v>3</v>
      </c>
      <c r="F142" s="89" t="s">
        <v>121</v>
      </c>
      <c r="G142" s="94">
        <v>6000</v>
      </c>
      <c r="H142" s="135"/>
      <c r="I142" s="135"/>
      <c r="J142" s="94"/>
      <c r="K142" s="89">
        <v>40</v>
      </c>
    </row>
    <row r="143" spans="1:11" ht="15.75" customHeight="1">
      <c r="A143" s="120"/>
      <c r="B143" s="216"/>
      <c r="C143" s="89"/>
      <c r="D143" s="93"/>
      <c r="E143" s="174"/>
      <c r="F143" s="89"/>
      <c r="G143" s="94"/>
      <c r="H143" s="135"/>
      <c r="I143" s="135"/>
      <c r="J143" s="94"/>
      <c r="K143" s="89"/>
    </row>
    <row r="144" spans="1:11" ht="23.25" customHeight="1">
      <c r="A144" s="66">
        <v>49</v>
      </c>
      <c r="B144" s="79" t="s">
        <v>254</v>
      </c>
      <c r="C144" s="80" t="s">
        <v>19</v>
      </c>
      <c r="D144" s="81" t="s">
        <v>34</v>
      </c>
      <c r="E144" s="82">
        <v>3</v>
      </c>
      <c r="F144" s="80" t="s">
        <v>121</v>
      </c>
      <c r="G144" s="83"/>
      <c r="H144" s="84"/>
      <c r="I144" s="84"/>
      <c r="J144" s="83"/>
      <c r="K144" s="80">
        <v>45</v>
      </c>
    </row>
    <row r="145" spans="1:11" ht="24" customHeight="1">
      <c r="A145" s="66">
        <v>50</v>
      </c>
      <c r="B145" s="79" t="s">
        <v>255</v>
      </c>
      <c r="C145" s="80" t="s">
        <v>19</v>
      </c>
      <c r="D145" s="81" t="s">
        <v>34</v>
      </c>
      <c r="E145" s="82">
        <v>3</v>
      </c>
      <c r="F145" s="80" t="s">
        <v>121</v>
      </c>
      <c r="G145" s="83"/>
      <c r="H145" s="84"/>
      <c r="I145" s="84"/>
      <c r="J145" s="83"/>
      <c r="K145" s="80">
        <v>45</v>
      </c>
    </row>
    <row r="146" spans="1:11" ht="12.75">
      <c r="A146" s="160" t="s">
        <v>126</v>
      </c>
      <c r="B146" s="161"/>
      <c r="C146" s="161"/>
      <c r="D146" s="161"/>
      <c r="E146" s="161"/>
      <c r="F146" s="162"/>
      <c r="G146" s="59">
        <f>G138+G140+G142+G144+G145</f>
        <v>19500</v>
      </c>
      <c r="H146" s="59">
        <f>H138+H140+H142+H144+H145</f>
        <v>0</v>
      </c>
      <c r="I146" s="59">
        <f>I138+I140+I142+I144+I145</f>
        <v>0</v>
      </c>
      <c r="J146" s="59">
        <f>J138+J140+J142+J144+J145</f>
        <v>0</v>
      </c>
      <c r="K146" s="74">
        <f>K138+K140+K142+K144+K145</f>
        <v>220</v>
      </c>
    </row>
    <row r="147" spans="1:11" ht="12.75">
      <c r="A147" s="131" t="s">
        <v>61</v>
      </c>
      <c r="B147" s="132"/>
      <c r="C147" s="132"/>
      <c r="D147" s="132"/>
      <c r="E147" s="132"/>
      <c r="F147" s="132"/>
      <c r="G147" s="132"/>
      <c r="H147" s="132"/>
      <c r="I147" s="132"/>
      <c r="J147" s="133"/>
      <c r="K147" s="39"/>
    </row>
    <row r="148" spans="1:11" ht="12.75">
      <c r="A148" s="131" t="s">
        <v>50</v>
      </c>
      <c r="B148" s="132"/>
      <c r="C148" s="132"/>
      <c r="D148" s="132"/>
      <c r="E148" s="132"/>
      <c r="F148" s="132"/>
      <c r="G148" s="132"/>
      <c r="H148" s="132"/>
      <c r="I148" s="132"/>
      <c r="J148" s="133"/>
      <c r="K148" s="39"/>
    </row>
    <row r="149" spans="1:11" ht="12.75">
      <c r="A149" s="119">
        <v>51</v>
      </c>
      <c r="B149" s="205" t="s">
        <v>203</v>
      </c>
      <c r="C149" s="119" t="s">
        <v>19</v>
      </c>
      <c r="D149" s="214" t="s">
        <v>120</v>
      </c>
      <c r="E149" s="99">
        <v>3</v>
      </c>
      <c r="F149" s="119" t="s">
        <v>122</v>
      </c>
      <c r="G149" s="138">
        <v>7500</v>
      </c>
      <c r="H149" s="138"/>
      <c r="I149" s="138"/>
      <c r="J149" s="138"/>
      <c r="K149" s="89">
        <v>40</v>
      </c>
    </row>
    <row r="150" spans="1:11" ht="12.75" customHeight="1">
      <c r="A150" s="120"/>
      <c r="B150" s="206"/>
      <c r="C150" s="120"/>
      <c r="D150" s="215"/>
      <c r="E150" s="100"/>
      <c r="F150" s="120"/>
      <c r="G150" s="139"/>
      <c r="H150" s="139"/>
      <c r="I150" s="139"/>
      <c r="J150" s="139"/>
      <c r="K150" s="89"/>
    </row>
    <row r="151" spans="1:11" ht="15" customHeight="1">
      <c r="A151" s="119">
        <v>52</v>
      </c>
      <c r="B151" s="205" t="s">
        <v>204</v>
      </c>
      <c r="C151" s="119" t="s">
        <v>19</v>
      </c>
      <c r="D151" s="214" t="s">
        <v>120</v>
      </c>
      <c r="E151" s="99">
        <v>3</v>
      </c>
      <c r="F151" s="119" t="s">
        <v>122</v>
      </c>
      <c r="G151" s="138">
        <v>7500</v>
      </c>
      <c r="H151" s="138"/>
      <c r="I151" s="138"/>
      <c r="J151" s="138"/>
      <c r="K151" s="89">
        <v>40</v>
      </c>
    </row>
    <row r="152" spans="1:11" ht="10.5" customHeight="1">
      <c r="A152" s="120"/>
      <c r="B152" s="206"/>
      <c r="C152" s="120"/>
      <c r="D152" s="215"/>
      <c r="E152" s="100"/>
      <c r="F152" s="120"/>
      <c r="G152" s="139"/>
      <c r="H152" s="139"/>
      <c r="I152" s="139"/>
      <c r="J152" s="139"/>
      <c r="K152" s="89"/>
    </row>
    <row r="153" spans="1:11" ht="24.75" customHeight="1">
      <c r="A153" s="66">
        <v>53</v>
      </c>
      <c r="B153" s="85" t="s">
        <v>256</v>
      </c>
      <c r="C153" s="80" t="s">
        <v>19</v>
      </c>
      <c r="D153" s="81" t="s">
        <v>34</v>
      </c>
      <c r="E153" s="82">
        <v>3</v>
      </c>
      <c r="F153" s="80" t="s">
        <v>122</v>
      </c>
      <c r="G153" s="83"/>
      <c r="H153" s="83"/>
      <c r="I153" s="83"/>
      <c r="J153" s="83"/>
      <c r="K153" s="80">
        <v>50</v>
      </c>
    </row>
    <row r="154" spans="1:11" ht="23.25" customHeight="1">
      <c r="A154" s="66">
        <v>54</v>
      </c>
      <c r="B154" s="85" t="s">
        <v>257</v>
      </c>
      <c r="C154" s="80" t="s">
        <v>19</v>
      </c>
      <c r="D154" s="81" t="s">
        <v>34</v>
      </c>
      <c r="E154" s="82">
        <v>3</v>
      </c>
      <c r="F154" s="80" t="s">
        <v>122</v>
      </c>
      <c r="G154" s="83"/>
      <c r="H154" s="83"/>
      <c r="I154" s="83"/>
      <c r="J154" s="83"/>
      <c r="K154" s="80">
        <v>40</v>
      </c>
    </row>
    <row r="155" spans="1:11" ht="12.75" customHeight="1">
      <c r="A155" s="190" t="s">
        <v>110</v>
      </c>
      <c r="B155" s="191"/>
      <c r="C155" s="191"/>
      <c r="D155" s="191"/>
      <c r="E155" s="191"/>
      <c r="F155" s="191"/>
      <c r="G155" s="191"/>
      <c r="H155" s="191"/>
      <c r="I155" s="191"/>
      <c r="J155" s="192"/>
      <c r="K155" s="66"/>
    </row>
    <row r="156" spans="1:11" s="25" customFormat="1" ht="12.75" customHeight="1">
      <c r="A156" s="92">
        <v>55</v>
      </c>
      <c r="B156" s="101" t="s">
        <v>143</v>
      </c>
      <c r="C156" s="92" t="s">
        <v>19</v>
      </c>
      <c r="D156" s="144" t="s">
        <v>34</v>
      </c>
      <c r="E156" s="144">
        <v>5</v>
      </c>
      <c r="F156" s="119" t="s">
        <v>122</v>
      </c>
      <c r="G156" s="185">
        <v>38700</v>
      </c>
      <c r="H156" s="185">
        <v>3670</v>
      </c>
      <c r="I156" s="119"/>
      <c r="J156" s="119"/>
      <c r="K156" s="89">
        <v>120</v>
      </c>
    </row>
    <row r="157" spans="1:11" s="25" customFormat="1" ht="12.75">
      <c r="A157" s="92"/>
      <c r="B157" s="101"/>
      <c r="C157" s="92"/>
      <c r="D157" s="145"/>
      <c r="E157" s="145"/>
      <c r="F157" s="120"/>
      <c r="G157" s="186"/>
      <c r="H157" s="186"/>
      <c r="I157" s="120"/>
      <c r="J157" s="120"/>
      <c r="K157" s="89"/>
    </row>
    <row r="158" spans="1:11" ht="12" customHeight="1">
      <c r="A158" s="160" t="s">
        <v>32</v>
      </c>
      <c r="B158" s="161"/>
      <c r="C158" s="161"/>
      <c r="D158" s="161"/>
      <c r="E158" s="161"/>
      <c r="F158" s="162"/>
      <c r="G158" s="59">
        <f>G149+G151+G153+G154+G156</f>
        <v>53700</v>
      </c>
      <c r="H158" s="59">
        <f>H149+H151+H153+H154+H156</f>
        <v>3670</v>
      </c>
      <c r="I158" s="59">
        <f>I149+I151+I153+I154+I156</f>
        <v>0</v>
      </c>
      <c r="J158" s="59">
        <f>J149+J151+J153+J154+J156</f>
        <v>0</v>
      </c>
      <c r="K158" s="74">
        <f>K149+K151+K153+K154+K156</f>
        <v>290</v>
      </c>
    </row>
    <row r="159" spans="1:11" ht="12.75">
      <c r="A159" s="131" t="s">
        <v>62</v>
      </c>
      <c r="B159" s="132"/>
      <c r="C159" s="132"/>
      <c r="D159" s="132"/>
      <c r="E159" s="132"/>
      <c r="F159" s="132"/>
      <c r="G159" s="132"/>
      <c r="H159" s="132"/>
      <c r="I159" s="132"/>
      <c r="J159" s="133"/>
      <c r="K159" s="39"/>
    </row>
    <row r="160" spans="1:11" ht="12.75">
      <c r="A160" s="131" t="s">
        <v>95</v>
      </c>
      <c r="B160" s="132"/>
      <c r="C160" s="132"/>
      <c r="D160" s="132"/>
      <c r="E160" s="132"/>
      <c r="F160" s="132"/>
      <c r="G160" s="132"/>
      <c r="H160" s="132"/>
      <c r="I160" s="132"/>
      <c r="J160" s="133"/>
      <c r="K160" s="39"/>
    </row>
    <row r="161" spans="1:11" ht="12.75">
      <c r="A161" s="119">
        <v>56</v>
      </c>
      <c r="B161" s="205" t="s">
        <v>136</v>
      </c>
      <c r="C161" s="89" t="s">
        <v>19</v>
      </c>
      <c r="D161" s="102" t="s">
        <v>64</v>
      </c>
      <c r="E161" s="174">
        <v>2</v>
      </c>
      <c r="F161" s="89" t="s">
        <v>3</v>
      </c>
      <c r="G161" s="148">
        <v>6000</v>
      </c>
      <c r="H161" s="135">
        <v>150</v>
      </c>
      <c r="I161" s="148"/>
      <c r="J161" s="135"/>
      <c r="K161" s="89">
        <v>60</v>
      </c>
    </row>
    <row r="162" spans="1:11" ht="11.25" customHeight="1">
      <c r="A162" s="120"/>
      <c r="B162" s="206"/>
      <c r="C162" s="89"/>
      <c r="D162" s="103"/>
      <c r="E162" s="174"/>
      <c r="F162" s="89"/>
      <c r="G162" s="149"/>
      <c r="H162" s="135"/>
      <c r="I162" s="149"/>
      <c r="J162" s="135"/>
      <c r="K162" s="89"/>
    </row>
    <row r="163" spans="1:11" ht="12.75" customHeight="1">
      <c r="A163" s="92">
        <v>57</v>
      </c>
      <c r="B163" s="101" t="s">
        <v>145</v>
      </c>
      <c r="C163" s="92" t="s">
        <v>19</v>
      </c>
      <c r="D163" s="144" t="s">
        <v>33</v>
      </c>
      <c r="E163" s="144">
        <v>2</v>
      </c>
      <c r="F163" s="119" t="s">
        <v>3</v>
      </c>
      <c r="G163" s="148">
        <v>12000</v>
      </c>
      <c r="H163" s="135">
        <v>2650</v>
      </c>
      <c r="I163" s="148"/>
      <c r="J163" s="135"/>
      <c r="K163" s="89">
        <v>100</v>
      </c>
    </row>
    <row r="164" spans="1:11" ht="12.75" customHeight="1">
      <c r="A164" s="92"/>
      <c r="B164" s="101"/>
      <c r="C164" s="92"/>
      <c r="D164" s="145"/>
      <c r="E164" s="145"/>
      <c r="F164" s="120"/>
      <c r="G164" s="149"/>
      <c r="H164" s="135"/>
      <c r="I164" s="149"/>
      <c r="J164" s="135"/>
      <c r="K164" s="89"/>
    </row>
    <row r="165" spans="1:11" ht="12.75">
      <c r="A165" s="131" t="s">
        <v>63</v>
      </c>
      <c r="B165" s="132"/>
      <c r="C165" s="132"/>
      <c r="D165" s="132"/>
      <c r="E165" s="132"/>
      <c r="F165" s="132"/>
      <c r="G165" s="132"/>
      <c r="H165" s="132"/>
      <c r="I165" s="132"/>
      <c r="J165" s="133"/>
      <c r="K165" s="53"/>
    </row>
    <row r="166" spans="1:11" ht="12.75" customHeight="1">
      <c r="A166" s="104">
        <v>58</v>
      </c>
      <c r="B166" s="90" t="s">
        <v>186</v>
      </c>
      <c r="C166" s="104" t="s">
        <v>19</v>
      </c>
      <c r="D166" s="102" t="s">
        <v>64</v>
      </c>
      <c r="E166" s="144">
        <v>2</v>
      </c>
      <c r="F166" s="119" t="s">
        <v>3</v>
      </c>
      <c r="G166" s="148">
        <v>5250</v>
      </c>
      <c r="H166" s="135">
        <v>1050</v>
      </c>
      <c r="I166" s="148"/>
      <c r="J166" s="135"/>
      <c r="K166" s="89">
        <v>40</v>
      </c>
    </row>
    <row r="167" spans="1:11" ht="12.75" customHeight="1">
      <c r="A167" s="105"/>
      <c r="B167" s="91"/>
      <c r="C167" s="105"/>
      <c r="D167" s="103"/>
      <c r="E167" s="145"/>
      <c r="F167" s="120"/>
      <c r="G167" s="149"/>
      <c r="H167" s="135"/>
      <c r="I167" s="149"/>
      <c r="J167" s="135"/>
      <c r="K167" s="89"/>
    </row>
    <row r="168" spans="1:11" ht="12.75" customHeight="1">
      <c r="A168" s="160" t="s">
        <v>16</v>
      </c>
      <c r="B168" s="161"/>
      <c r="C168" s="161"/>
      <c r="D168" s="161"/>
      <c r="E168" s="161"/>
      <c r="F168" s="162"/>
      <c r="G168" s="59">
        <f>G161+G163+G166</f>
        <v>23250</v>
      </c>
      <c r="H168" s="59">
        <f>H161+H163+H166</f>
        <v>3850</v>
      </c>
      <c r="I168" s="59">
        <f>I161+I163+I166</f>
        <v>0</v>
      </c>
      <c r="J168" s="59">
        <f>J161+J163+J166</f>
        <v>0</v>
      </c>
      <c r="K168" s="74">
        <f>K161+K163+K166</f>
        <v>200</v>
      </c>
    </row>
    <row r="169" spans="1:11" ht="12.75" customHeight="1">
      <c r="A169" s="160" t="s">
        <v>25</v>
      </c>
      <c r="B169" s="161"/>
      <c r="C169" s="161"/>
      <c r="D169" s="161"/>
      <c r="E169" s="161"/>
      <c r="F169" s="162"/>
      <c r="G169" s="59">
        <f>SUM(G168+G158+G146)</f>
        <v>96450</v>
      </c>
      <c r="H169" s="59">
        <f>SUM(H168+H158+H146)</f>
        <v>7520</v>
      </c>
      <c r="I169" s="59">
        <f>SUM(I168+I158+I146)</f>
        <v>0</v>
      </c>
      <c r="J169" s="59">
        <f>SUM(J168+J158+J146)</f>
        <v>0</v>
      </c>
      <c r="K169" s="39"/>
    </row>
    <row r="170" spans="1:11" ht="12" customHeight="1">
      <c r="A170" s="131" t="s">
        <v>65</v>
      </c>
      <c r="B170" s="132"/>
      <c r="C170" s="132"/>
      <c r="D170" s="132"/>
      <c r="E170" s="132"/>
      <c r="F170" s="132"/>
      <c r="G170" s="132"/>
      <c r="H170" s="132"/>
      <c r="I170" s="132"/>
      <c r="J170" s="133"/>
      <c r="K170" s="39"/>
    </row>
    <row r="171" spans="1:11" ht="12.75" customHeight="1">
      <c r="A171" s="131" t="s">
        <v>50</v>
      </c>
      <c r="B171" s="132"/>
      <c r="C171" s="132"/>
      <c r="D171" s="132"/>
      <c r="E171" s="132"/>
      <c r="F171" s="132"/>
      <c r="G171" s="132"/>
      <c r="H171" s="132"/>
      <c r="I171" s="132"/>
      <c r="J171" s="132"/>
      <c r="K171" s="133"/>
    </row>
    <row r="172" spans="1:11" ht="14.25" customHeight="1">
      <c r="A172" s="119">
        <v>59</v>
      </c>
      <c r="B172" s="90" t="s">
        <v>189</v>
      </c>
      <c r="C172" s="119" t="s">
        <v>19</v>
      </c>
      <c r="D172" s="144" t="s">
        <v>169</v>
      </c>
      <c r="E172" s="99">
        <v>3</v>
      </c>
      <c r="F172" s="119" t="s">
        <v>4</v>
      </c>
      <c r="G172" s="138">
        <v>12000</v>
      </c>
      <c r="H172" s="138">
        <v>1200</v>
      </c>
      <c r="I172" s="119"/>
      <c r="J172" s="119"/>
      <c r="K172" s="89">
        <v>30</v>
      </c>
    </row>
    <row r="173" spans="1:11" ht="14.25" customHeight="1">
      <c r="A173" s="120"/>
      <c r="B173" s="91"/>
      <c r="C173" s="120"/>
      <c r="D173" s="145"/>
      <c r="E173" s="100"/>
      <c r="F173" s="120"/>
      <c r="G173" s="139"/>
      <c r="H173" s="139"/>
      <c r="I173" s="120"/>
      <c r="J173" s="120"/>
      <c r="K173" s="89"/>
    </row>
    <row r="174" spans="1:11" ht="12" customHeight="1">
      <c r="A174" s="89">
        <v>60</v>
      </c>
      <c r="B174" s="108" t="s">
        <v>258</v>
      </c>
      <c r="C174" s="118" t="s">
        <v>19</v>
      </c>
      <c r="D174" s="226" t="s">
        <v>34</v>
      </c>
      <c r="E174" s="227">
        <v>3</v>
      </c>
      <c r="F174" s="118" t="s">
        <v>4</v>
      </c>
      <c r="G174" s="130"/>
      <c r="H174" s="130"/>
      <c r="I174" s="118"/>
      <c r="J174" s="118"/>
      <c r="K174" s="118">
        <v>35</v>
      </c>
    </row>
    <row r="175" spans="1:11" ht="15.75" customHeight="1">
      <c r="A175" s="89"/>
      <c r="B175" s="109"/>
      <c r="C175" s="118"/>
      <c r="D175" s="226"/>
      <c r="E175" s="227"/>
      <c r="F175" s="118"/>
      <c r="G175" s="130"/>
      <c r="H175" s="130"/>
      <c r="I175" s="118"/>
      <c r="J175" s="118"/>
      <c r="K175" s="118"/>
    </row>
    <row r="176" spans="1:11" ht="12.75" customHeight="1">
      <c r="A176" s="157" t="s">
        <v>75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9"/>
    </row>
    <row r="177" spans="1:11" ht="12.75" customHeight="1">
      <c r="A177" s="92">
        <v>61</v>
      </c>
      <c r="B177" s="101" t="s">
        <v>185</v>
      </c>
      <c r="C177" s="92" t="s">
        <v>21</v>
      </c>
      <c r="D177" s="102" t="s">
        <v>76</v>
      </c>
      <c r="E177" s="144">
        <v>2</v>
      </c>
      <c r="F177" s="119" t="s">
        <v>4</v>
      </c>
      <c r="G177" s="138">
        <v>9000</v>
      </c>
      <c r="H177" s="138">
        <v>1750</v>
      </c>
      <c r="I177" s="119"/>
      <c r="J177" s="119"/>
      <c r="K177" s="89">
        <v>50</v>
      </c>
    </row>
    <row r="178" spans="1:11" ht="16.5" customHeight="1">
      <c r="A178" s="92"/>
      <c r="B178" s="101"/>
      <c r="C178" s="92"/>
      <c r="D178" s="103"/>
      <c r="E178" s="145"/>
      <c r="F178" s="120"/>
      <c r="G178" s="139"/>
      <c r="H178" s="139"/>
      <c r="I178" s="120"/>
      <c r="J178" s="120"/>
      <c r="K178" s="89"/>
    </row>
    <row r="179" spans="1:11" ht="13.5" customHeight="1">
      <c r="A179" s="157" t="s">
        <v>239</v>
      </c>
      <c r="B179" s="158"/>
      <c r="C179" s="158"/>
      <c r="D179" s="158"/>
      <c r="E179" s="158"/>
      <c r="F179" s="158"/>
      <c r="G179" s="158"/>
      <c r="H179" s="158"/>
      <c r="I179" s="158"/>
      <c r="J179" s="158"/>
      <c r="K179" s="159"/>
    </row>
    <row r="180" spans="1:11" ht="16.5" customHeight="1">
      <c r="A180" s="92">
        <v>62</v>
      </c>
      <c r="B180" s="101" t="s">
        <v>185</v>
      </c>
      <c r="C180" s="92" t="s">
        <v>21</v>
      </c>
      <c r="D180" s="150" t="s">
        <v>76</v>
      </c>
      <c r="E180" s="93">
        <v>2</v>
      </c>
      <c r="F180" s="89" t="s">
        <v>4</v>
      </c>
      <c r="G180" s="94">
        <v>7500</v>
      </c>
      <c r="H180" s="94">
        <v>2550</v>
      </c>
      <c r="I180" s="89"/>
      <c r="J180" s="89"/>
      <c r="K180" s="89">
        <v>60</v>
      </c>
    </row>
    <row r="181" spans="1:11" ht="13.5" customHeight="1">
      <c r="A181" s="92"/>
      <c r="B181" s="101"/>
      <c r="C181" s="92"/>
      <c r="D181" s="150"/>
      <c r="E181" s="93"/>
      <c r="F181" s="89"/>
      <c r="G181" s="94"/>
      <c r="H181" s="94"/>
      <c r="I181" s="89"/>
      <c r="J181" s="89"/>
      <c r="K181" s="89"/>
    </row>
    <row r="182" spans="1:11" ht="12.75">
      <c r="A182" s="131" t="s">
        <v>66</v>
      </c>
      <c r="B182" s="132"/>
      <c r="C182" s="132"/>
      <c r="D182" s="132"/>
      <c r="E182" s="132"/>
      <c r="F182" s="132"/>
      <c r="G182" s="132"/>
      <c r="H182" s="132"/>
      <c r="I182" s="132"/>
      <c r="J182" s="133"/>
      <c r="K182" s="53"/>
    </row>
    <row r="183" spans="1:11" ht="12.75" customHeight="1">
      <c r="A183" s="92">
        <v>63</v>
      </c>
      <c r="B183" s="101" t="s">
        <v>185</v>
      </c>
      <c r="C183" s="92" t="s">
        <v>21</v>
      </c>
      <c r="D183" s="102" t="s">
        <v>76</v>
      </c>
      <c r="E183" s="144">
        <v>2</v>
      </c>
      <c r="F183" s="119" t="s">
        <v>4</v>
      </c>
      <c r="G183" s="138">
        <v>7500</v>
      </c>
      <c r="H183" s="138">
        <v>2550</v>
      </c>
      <c r="I183" s="119"/>
      <c r="J183" s="119"/>
      <c r="K183" s="89">
        <v>50</v>
      </c>
    </row>
    <row r="184" spans="1:11" ht="12.75" customHeight="1">
      <c r="A184" s="92"/>
      <c r="B184" s="101"/>
      <c r="C184" s="92"/>
      <c r="D184" s="103"/>
      <c r="E184" s="145"/>
      <c r="F184" s="120"/>
      <c r="G184" s="139"/>
      <c r="H184" s="139"/>
      <c r="I184" s="120"/>
      <c r="J184" s="120"/>
      <c r="K184" s="89"/>
    </row>
    <row r="185" spans="1:11" ht="12.75" customHeight="1">
      <c r="A185" s="157" t="s">
        <v>55</v>
      </c>
      <c r="B185" s="158"/>
      <c r="C185" s="158"/>
      <c r="D185" s="158"/>
      <c r="E185" s="158"/>
      <c r="F185" s="158"/>
      <c r="G185" s="158"/>
      <c r="H185" s="158"/>
      <c r="I185" s="158"/>
      <c r="J185" s="158"/>
      <c r="K185" s="159"/>
    </row>
    <row r="186" spans="1:11" ht="12.75" customHeight="1">
      <c r="A186" s="92">
        <v>64</v>
      </c>
      <c r="B186" s="101" t="s">
        <v>243</v>
      </c>
      <c r="C186" s="92" t="s">
        <v>21</v>
      </c>
      <c r="D186" s="150" t="s">
        <v>154</v>
      </c>
      <c r="E186" s="93">
        <v>2</v>
      </c>
      <c r="F186" s="89" t="s">
        <v>4</v>
      </c>
      <c r="G186" s="94"/>
      <c r="H186" s="94">
        <v>14100</v>
      </c>
      <c r="I186" s="89"/>
      <c r="J186" s="89"/>
      <c r="K186" s="89">
        <v>100</v>
      </c>
    </row>
    <row r="187" spans="1:11" ht="30.75" customHeight="1">
      <c r="A187" s="92"/>
      <c r="B187" s="101"/>
      <c r="C187" s="92"/>
      <c r="D187" s="150"/>
      <c r="E187" s="93"/>
      <c r="F187" s="89"/>
      <c r="G187" s="94"/>
      <c r="H187" s="94"/>
      <c r="I187" s="89"/>
      <c r="J187" s="89"/>
      <c r="K187" s="89"/>
    </row>
    <row r="188" spans="1:11" ht="13.5" customHeight="1">
      <c r="A188" s="157" t="s">
        <v>153</v>
      </c>
      <c r="B188" s="158"/>
      <c r="C188" s="158"/>
      <c r="D188" s="158"/>
      <c r="E188" s="158"/>
      <c r="F188" s="158"/>
      <c r="G188" s="158"/>
      <c r="H188" s="158"/>
      <c r="I188" s="158"/>
      <c r="J188" s="159"/>
      <c r="K188" s="53"/>
    </row>
    <row r="189" spans="1:11" ht="14.25" customHeight="1">
      <c r="A189" s="92">
        <v>65</v>
      </c>
      <c r="B189" s="90" t="s">
        <v>242</v>
      </c>
      <c r="C189" s="92" t="s">
        <v>19</v>
      </c>
      <c r="D189" s="93" t="s">
        <v>154</v>
      </c>
      <c r="E189" s="93">
        <v>2</v>
      </c>
      <c r="F189" s="89" t="s">
        <v>4</v>
      </c>
      <c r="G189" s="119"/>
      <c r="H189" s="138">
        <v>6450</v>
      </c>
      <c r="I189" s="119"/>
      <c r="J189" s="119"/>
      <c r="K189" s="89">
        <v>50</v>
      </c>
    </row>
    <row r="190" spans="1:11" ht="26.25" customHeight="1">
      <c r="A190" s="92"/>
      <c r="B190" s="91"/>
      <c r="C190" s="92"/>
      <c r="D190" s="93"/>
      <c r="E190" s="93"/>
      <c r="F190" s="89"/>
      <c r="G190" s="120"/>
      <c r="H190" s="139"/>
      <c r="I190" s="120"/>
      <c r="J190" s="120"/>
      <c r="K190" s="89"/>
    </row>
    <row r="191" spans="1:11" ht="12.75" customHeight="1">
      <c r="A191" s="157" t="s">
        <v>51</v>
      </c>
      <c r="B191" s="158"/>
      <c r="C191" s="158"/>
      <c r="D191" s="158"/>
      <c r="E191" s="158"/>
      <c r="F191" s="158"/>
      <c r="G191" s="158"/>
      <c r="H191" s="158"/>
      <c r="I191" s="158"/>
      <c r="J191" s="159"/>
      <c r="K191" s="53"/>
    </row>
    <row r="192" spans="1:11" ht="12.75" customHeight="1">
      <c r="A192" s="104">
        <v>66</v>
      </c>
      <c r="B192" s="90" t="s">
        <v>172</v>
      </c>
      <c r="C192" s="104" t="s">
        <v>19</v>
      </c>
      <c r="D192" s="102" t="s">
        <v>64</v>
      </c>
      <c r="E192" s="144">
        <v>2</v>
      </c>
      <c r="F192" s="119" t="s">
        <v>4</v>
      </c>
      <c r="G192" s="138">
        <v>7500</v>
      </c>
      <c r="H192" s="138">
        <v>6000</v>
      </c>
      <c r="I192" s="119"/>
      <c r="J192" s="119"/>
      <c r="K192" s="89">
        <v>60</v>
      </c>
    </row>
    <row r="193" spans="1:11" ht="14.25" customHeight="1">
      <c r="A193" s="105"/>
      <c r="B193" s="91"/>
      <c r="C193" s="105"/>
      <c r="D193" s="103"/>
      <c r="E193" s="145"/>
      <c r="F193" s="120"/>
      <c r="G193" s="139"/>
      <c r="H193" s="139"/>
      <c r="I193" s="120"/>
      <c r="J193" s="120"/>
      <c r="K193" s="89"/>
    </row>
    <row r="194" spans="1:11" ht="12.75" customHeight="1">
      <c r="A194" s="160" t="s">
        <v>17</v>
      </c>
      <c r="B194" s="161"/>
      <c r="C194" s="161"/>
      <c r="D194" s="161"/>
      <c r="E194" s="161"/>
      <c r="F194" s="162"/>
      <c r="G194" s="59">
        <f>G172+G174+G177+G180+G183+G186+G189+G192</f>
        <v>43500</v>
      </c>
      <c r="H194" s="59">
        <f>H172+H174+H177+H180+H183+H186+H189+H192</f>
        <v>34600</v>
      </c>
      <c r="I194" s="59">
        <f>I172+I174+I177+I180+I183+I186+I189+I192</f>
        <v>0</v>
      </c>
      <c r="J194" s="59">
        <f>J172+J174+J177+J180+J183+J186+J189+J192</f>
        <v>0</v>
      </c>
      <c r="K194" s="74">
        <f>K172+K174+K177+K180+K183+K186+K189+K192</f>
        <v>435</v>
      </c>
    </row>
    <row r="195" spans="1:11" ht="15" customHeight="1">
      <c r="A195" s="131" t="s">
        <v>67</v>
      </c>
      <c r="B195" s="132"/>
      <c r="C195" s="132"/>
      <c r="D195" s="132"/>
      <c r="E195" s="132"/>
      <c r="F195" s="132"/>
      <c r="G195" s="132"/>
      <c r="H195" s="132"/>
      <c r="I195" s="132"/>
      <c r="J195" s="133"/>
      <c r="K195" s="39"/>
    </row>
    <row r="196" spans="1:11" ht="15" customHeight="1">
      <c r="A196" s="131" t="s">
        <v>50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3"/>
    </row>
    <row r="197" spans="1:11" ht="15" customHeight="1">
      <c r="A197" s="119">
        <v>67</v>
      </c>
      <c r="B197" s="146" t="s">
        <v>174</v>
      </c>
      <c r="C197" s="119" t="s">
        <v>19</v>
      </c>
      <c r="D197" s="119" t="s">
        <v>175</v>
      </c>
      <c r="E197" s="99">
        <v>3</v>
      </c>
      <c r="F197" s="119" t="s">
        <v>6</v>
      </c>
      <c r="G197" s="94"/>
      <c r="H197" s="94">
        <v>10450</v>
      </c>
      <c r="I197" s="94"/>
      <c r="J197" s="94"/>
      <c r="K197" s="119">
        <v>100</v>
      </c>
    </row>
    <row r="198" spans="1:11" ht="15" customHeight="1">
      <c r="A198" s="120"/>
      <c r="B198" s="147"/>
      <c r="C198" s="120"/>
      <c r="D198" s="120"/>
      <c r="E198" s="100"/>
      <c r="F198" s="120"/>
      <c r="G198" s="94"/>
      <c r="H198" s="94"/>
      <c r="I198" s="94"/>
      <c r="J198" s="94"/>
      <c r="K198" s="120"/>
    </row>
    <row r="199" spans="1:11" ht="15" customHeight="1">
      <c r="A199" s="89">
        <v>68</v>
      </c>
      <c r="B199" s="230" t="s">
        <v>259</v>
      </c>
      <c r="C199" s="95" t="s">
        <v>19</v>
      </c>
      <c r="D199" s="118" t="s">
        <v>34</v>
      </c>
      <c r="E199" s="227">
        <v>3</v>
      </c>
      <c r="F199" s="118" t="s">
        <v>6</v>
      </c>
      <c r="G199" s="130"/>
      <c r="H199" s="130"/>
      <c r="I199" s="130"/>
      <c r="J199" s="130"/>
      <c r="K199" s="118">
        <v>35</v>
      </c>
    </row>
    <row r="200" spans="1:11" ht="15" customHeight="1">
      <c r="A200" s="89"/>
      <c r="B200" s="231"/>
      <c r="C200" s="96"/>
      <c r="D200" s="118"/>
      <c r="E200" s="227"/>
      <c r="F200" s="118"/>
      <c r="G200" s="130"/>
      <c r="H200" s="130"/>
      <c r="I200" s="130"/>
      <c r="J200" s="130"/>
      <c r="K200" s="118"/>
    </row>
    <row r="201" spans="1:11" ht="12.75" customHeight="1">
      <c r="A201" s="169" t="s">
        <v>147</v>
      </c>
      <c r="B201" s="170"/>
      <c r="C201" s="170"/>
      <c r="D201" s="170"/>
      <c r="E201" s="170"/>
      <c r="F201" s="170"/>
      <c r="G201" s="170"/>
      <c r="H201" s="170"/>
      <c r="I201" s="170"/>
      <c r="J201" s="171"/>
      <c r="K201" s="39"/>
    </row>
    <row r="202" spans="1:11" ht="14.25" customHeight="1">
      <c r="A202" s="92">
        <v>69</v>
      </c>
      <c r="B202" s="90" t="s">
        <v>183</v>
      </c>
      <c r="C202" s="106" t="s">
        <v>19</v>
      </c>
      <c r="D202" s="166" t="s">
        <v>37</v>
      </c>
      <c r="E202" s="168">
        <v>2</v>
      </c>
      <c r="F202" s="183" t="s">
        <v>6</v>
      </c>
      <c r="G202" s="155">
        <v>0</v>
      </c>
      <c r="H202" s="184">
        <v>8400</v>
      </c>
      <c r="I202" s="151"/>
      <c r="J202" s="94"/>
      <c r="K202" s="119">
        <v>80</v>
      </c>
    </row>
    <row r="203" spans="1:11" ht="25.5" customHeight="1">
      <c r="A203" s="92"/>
      <c r="B203" s="91"/>
      <c r="C203" s="107"/>
      <c r="D203" s="167"/>
      <c r="E203" s="168"/>
      <c r="F203" s="183"/>
      <c r="G203" s="156"/>
      <c r="H203" s="184"/>
      <c r="I203" s="152"/>
      <c r="J203" s="94"/>
      <c r="K203" s="120"/>
    </row>
    <row r="204" spans="1:11" ht="12" customHeight="1">
      <c r="A204" s="157" t="s">
        <v>91</v>
      </c>
      <c r="B204" s="158"/>
      <c r="C204" s="158"/>
      <c r="D204" s="158"/>
      <c r="E204" s="158"/>
      <c r="F204" s="158"/>
      <c r="G204" s="158"/>
      <c r="H204" s="158"/>
      <c r="I204" s="158"/>
      <c r="J204" s="159"/>
      <c r="K204" s="66"/>
    </row>
    <row r="205" spans="1:11" ht="12" customHeight="1">
      <c r="A205" s="92">
        <v>70</v>
      </c>
      <c r="B205" s="90" t="s">
        <v>178</v>
      </c>
      <c r="C205" s="165" t="s">
        <v>19</v>
      </c>
      <c r="D205" s="166" t="s">
        <v>37</v>
      </c>
      <c r="E205" s="168">
        <v>2</v>
      </c>
      <c r="F205" s="183" t="s">
        <v>6</v>
      </c>
      <c r="G205" s="155">
        <v>4500</v>
      </c>
      <c r="H205" s="184">
        <v>2400</v>
      </c>
      <c r="I205" s="151"/>
      <c r="J205" s="94"/>
      <c r="K205" s="89">
        <v>40</v>
      </c>
    </row>
    <row r="206" spans="1:11" ht="16.5" customHeight="1">
      <c r="A206" s="92"/>
      <c r="B206" s="91"/>
      <c r="C206" s="165"/>
      <c r="D206" s="167"/>
      <c r="E206" s="168"/>
      <c r="F206" s="183"/>
      <c r="G206" s="156"/>
      <c r="H206" s="184"/>
      <c r="I206" s="152"/>
      <c r="J206" s="94"/>
      <c r="K206" s="89"/>
    </row>
    <row r="207" spans="1:11" ht="12.75" customHeight="1">
      <c r="A207" s="157" t="s">
        <v>95</v>
      </c>
      <c r="B207" s="158"/>
      <c r="C207" s="158"/>
      <c r="D207" s="158"/>
      <c r="E207" s="158"/>
      <c r="F207" s="158"/>
      <c r="G207" s="158"/>
      <c r="H207" s="158"/>
      <c r="I207" s="158"/>
      <c r="J207" s="159"/>
      <c r="K207" s="66"/>
    </row>
    <row r="208" spans="1:11" ht="16.5" customHeight="1">
      <c r="A208" s="92">
        <v>71</v>
      </c>
      <c r="B208" s="90" t="s">
        <v>244</v>
      </c>
      <c r="C208" s="165" t="s">
        <v>19</v>
      </c>
      <c r="D208" s="166" t="s">
        <v>37</v>
      </c>
      <c r="E208" s="168">
        <v>2</v>
      </c>
      <c r="F208" s="183" t="s">
        <v>6</v>
      </c>
      <c r="G208" s="183"/>
      <c r="H208" s="184">
        <v>6150</v>
      </c>
      <c r="I208" s="184"/>
      <c r="J208" s="94"/>
      <c r="K208" s="119">
        <v>50</v>
      </c>
    </row>
    <row r="209" spans="1:11" ht="23.25" customHeight="1">
      <c r="A209" s="92"/>
      <c r="B209" s="91"/>
      <c r="C209" s="165"/>
      <c r="D209" s="167"/>
      <c r="E209" s="168"/>
      <c r="F209" s="183"/>
      <c r="G209" s="183"/>
      <c r="H209" s="184"/>
      <c r="I209" s="184"/>
      <c r="J209" s="94"/>
      <c r="K209" s="120"/>
    </row>
    <row r="210" spans="1:11" s="25" customFormat="1" ht="11.25" customHeight="1">
      <c r="A210" s="131" t="s">
        <v>55</v>
      </c>
      <c r="B210" s="132"/>
      <c r="C210" s="132"/>
      <c r="D210" s="132"/>
      <c r="E210" s="132"/>
      <c r="F210" s="132"/>
      <c r="G210" s="132"/>
      <c r="H210" s="132"/>
      <c r="I210" s="132"/>
      <c r="J210" s="133"/>
      <c r="K210" s="66"/>
    </row>
    <row r="211" spans="1:11" ht="12.75" customHeight="1">
      <c r="A211" s="104">
        <v>72</v>
      </c>
      <c r="B211" s="101" t="s">
        <v>245</v>
      </c>
      <c r="C211" s="92" t="s">
        <v>21</v>
      </c>
      <c r="D211" s="144" t="s">
        <v>33</v>
      </c>
      <c r="E211" s="144">
        <v>2</v>
      </c>
      <c r="F211" s="119" t="s">
        <v>6</v>
      </c>
      <c r="G211" s="155">
        <v>12000</v>
      </c>
      <c r="H211" s="187">
        <v>2550</v>
      </c>
      <c r="I211" s="151"/>
      <c r="J211" s="94"/>
      <c r="K211" s="89">
        <v>60</v>
      </c>
    </row>
    <row r="212" spans="1:11" ht="14.25" customHeight="1">
      <c r="A212" s="105"/>
      <c r="B212" s="101"/>
      <c r="C212" s="92"/>
      <c r="D212" s="145"/>
      <c r="E212" s="145"/>
      <c r="F212" s="120"/>
      <c r="G212" s="156"/>
      <c r="H212" s="187"/>
      <c r="I212" s="152"/>
      <c r="J212" s="94"/>
      <c r="K212" s="89"/>
    </row>
    <row r="213" spans="1:11" s="25" customFormat="1" ht="12.75" customHeight="1">
      <c r="A213" s="160" t="s">
        <v>42</v>
      </c>
      <c r="B213" s="161"/>
      <c r="C213" s="161"/>
      <c r="D213" s="161"/>
      <c r="E213" s="161"/>
      <c r="F213" s="162"/>
      <c r="G213" s="59">
        <f>G197+G199+G202+G205+G208+G211</f>
        <v>16500</v>
      </c>
      <c r="H213" s="59">
        <f>H197+H199+H202+H205+H208+H211</f>
        <v>29950</v>
      </c>
      <c r="I213" s="59">
        <f>I197+I199+I202+I205+I208+I211</f>
        <v>0</v>
      </c>
      <c r="J213" s="59">
        <f>J197+J199+J202+J205+J208+J211</f>
        <v>0</v>
      </c>
      <c r="K213" s="74">
        <f>K197+K199+K202+K205+K208+K211</f>
        <v>365</v>
      </c>
    </row>
    <row r="214" spans="1:11" s="25" customFormat="1" ht="14.25" customHeight="1">
      <c r="A214" s="131" t="s">
        <v>68</v>
      </c>
      <c r="B214" s="132"/>
      <c r="C214" s="132"/>
      <c r="D214" s="132"/>
      <c r="E214" s="132"/>
      <c r="F214" s="132"/>
      <c r="G214" s="132"/>
      <c r="H214" s="132"/>
      <c r="I214" s="132"/>
      <c r="J214" s="133"/>
      <c r="K214" s="39"/>
    </row>
    <row r="215" spans="1:11" s="25" customFormat="1" ht="12.75" customHeight="1">
      <c r="A215" s="131" t="s">
        <v>50</v>
      </c>
      <c r="B215" s="132"/>
      <c r="C215" s="132"/>
      <c r="D215" s="132"/>
      <c r="E215" s="132"/>
      <c r="F215" s="132"/>
      <c r="G215" s="132"/>
      <c r="H215" s="132"/>
      <c r="I215" s="132"/>
      <c r="J215" s="133"/>
      <c r="K215" s="39"/>
    </row>
    <row r="216" spans="1:11" s="25" customFormat="1" ht="12.75" customHeight="1">
      <c r="A216" s="119">
        <v>73</v>
      </c>
      <c r="B216" s="90" t="s">
        <v>159</v>
      </c>
      <c r="C216" s="119" t="s">
        <v>19</v>
      </c>
      <c r="D216" s="102" t="s">
        <v>160</v>
      </c>
      <c r="E216" s="99">
        <v>3</v>
      </c>
      <c r="F216" s="89" t="s">
        <v>9</v>
      </c>
      <c r="G216" s="138">
        <v>13500</v>
      </c>
      <c r="H216" s="94">
        <v>1800</v>
      </c>
      <c r="I216" s="138"/>
      <c r="J216" s="94"/>
      <c r="K216" s="89">
        <v>50</v>
      </c>
    </row>
    <row r="217" spans="1:11" s="25" customFormat="1" ht="12" customHeight="1">
      <c r="A217" s="120"/>
      <c r="B217" s="91"/>
      <c r="C217" s="120"/>
      <c r="D217" s="103"/>
      <c r="E217" s="100"/>
      <c r="F217" s="89"/>
      <c r="G217" s="139"/>
      <c r="H217" s="94"/>
      <c r="I217" s="139"/>
      <c r="J217" s="94"/>
      <c r="K217" s="89"/>
    </row>
    <row r="218" spans="1:11" s="25" customFormat="1" ht="12.75" customHeight="1">
      <c r="A218" s="92">
        <v>74</v>
      </c>
      <c r="B218" s="101" t="s">
        <v>135</v>
      </c>
      <c r="C218" s="92" t="s">
        <v>19</v>
      </c>
      <c r="D218" s="144" t="s">
        <v>97</v>
      </c>
      <c r="E218" s="144">
        <v>3</v>
      </c>
      <c r="F218" s="119" t="s">
        <v>152</v>
      </c>
      <c r="G218" s="138">
        <v>11250</v>
      </c>
      <c r="H218" s="94">
        <v>4770</v>
      </c>
      <c r="I218" s="138"/>
      <c r="J218" s="94"/>
      <c r="K218" s="89">
        <v>50</v>
      </c>
    </row>
    <row r="219" spans="1:11" s="25" customFormat="1" ht="11.25" customHeight="1">
      <c r="A219" s="92"/>
      <c r="B219" s="101"/>
      <c r="C219" s="92"/>
      <c r="D219" s="145"/>
      <c r="E219" s="145"/>
      <c r="F219" s="120"/>
      <c r="G219" s="139"/>
      <c r="H219" s="94"/>
      <c r="I219" s="139"/>
      <c r="J219" s="94"/>
      <c r="K219" s="89"/>
    </row>
    <row r="220" spans="1:11" s="25" customFormat="1" ht="11.25" customHeight="1">
      <c r="A220" s="92">
        <v>75</v>
      </c>
      <c r="B220" s="90" t="s">
        <v>260</v>
      </c>
      <c r="C220" s="92" t="s">
        <v>19</v>
      </c>
      <c r="D220" s="93" t="s">
        <v>34</v>
      </c>
      <c r="E220" s="93">
        <v>3</v>
      </c>
      <c r="F220" s="89" t="s">
        <v>9</v>
      </c>
      <c r="G220" s="94"/>
      <c r="H220" s="94"/>
      <c r="I220" s="94"/>
      <c r="J220" s="94"/>
      <c r="K220" s="89">
        <v>30</v>
      </c>
    </row>
    <row r="221" spans="1:11" s="25" customFormat="1" ht="11.25" customHeight="1">
      <c r="A221" s="92"/>
      <c r="B221" s="91"/>
      <c r="C221" s="92"/>
      <c r="D221" s="93"/>
      <c r="E221" s="93"/>
      <c r="F221" s="89"/>
      <c r="G221" s="94"/>
      <c r="H221" s="94"/>
      <c r="I221" s="94"/>
      <c r="J221" s="94"/>
      <c r="K221" s="89"/>
    </row>
    <row r="222" spans="1:11" ht="14.25" customHeight="1">
      <c r="A222" s="169" t="s">
        <v>158</v>
      </c>
      <c r="B222" s="170"/>
      <c r="C222" s="170"/>
      <c r="D222" s="170"/>
      <c r="E222" s="170"/>
      <c r="F222" s="170"/>
      <c r="G222" s="170"/>
      <c r="H222" s="170"/>
      <c r="I222" s="170"/>
      <c r="J222" s="171"/>
      <c r="K222" s="39"/>
    </row>
    <row r="223" spans="1:11" ht="12" customHeight="1">
      <c r="A223" s="165">
        <v>76</v>
      </c>
      <c r="B223" s="90" t="s">
        <v>263</v>
      </c>
      <c r="C223" s="165" t="s">
        <v>19</v>
      </c>
      <c r="D223" s="166" t="s">
        <v>37</v>
      </c>
      <c r="E223" s="168">
        <v>2</v>
      </c>
      <c r="F223" s="183" t="s">
        <v>6</v>
      </c>
      <c r="G223" s="172"/>
      <c r="H223" s="184">
        <v>9600</v>
      </c>
      <c r="I223" s="151"/>
      <c r="J223" s="94"/>
      <c r="K223" s="89">
        <v>100</v>
      </c>
    </row>
    <row r="224" spans="1:11" ht="22.5" customHeight="1">
      <c r="A224" s="165"/>
      <c r="B224" s="91"/>
      <c r="C224" s="165"/>
      <c r="D224" s="167"/>
      <c r="E224" s="168"/>
      <c r="F224" s="183"/>
      <c r="G224" s="173"/>
      <c r="H224" s="184"/>
      <c r="I224" s="152"/>
      <c r="J224" s="94"/>
      <c r="K224" s="89"/>
    </row>
    <row r="225" spans="1:11" ht="12.75">
      <c r="A225" s="131" t="s">
        <v>70</v>
      </c>
      <c r="B225" s="132"/>
      <c r="C225" s="132"/>
      <c r="D225" s="132"/>
      <c r="E225" s="132"/>
      <c r="F225" s="132"/>
      <c r="G225" s="132"/>
      <c r="H225" s="132"/>
      <c r="I225" s="132"/>
      <c r="J225" s="133"/>
      <c r="K225" s="53"/>
    </row>
    <row r="226" spans="1:11" s="25" customFormat="1" ht="12.75" customHeight="1">
      <c r="A226" s="92">
        <v>77</v>
      </c>
      <c r="B226" s="101" t="s">
        <v>208</v>
      </c>
      <c r="C226" s="92" t="s">
        <v>19</v>
      </c>
      <c r="D226" s="102" t="s">
        <v>37</v>
      </c>
      <c r="E226" s="144">
        <v>2</v>
      </c>
      <c r="F226" s="119" t="s">
        <v>9</v>
      </c>
      <c r="G226" s="138">
        <v>16500</v>
      </c>
      <c r="H226" s="153">
        <v>150</v>
      </c>
      <c r="I226" s="153"/>
      <c r="J226" s="153"/>
      <c r="K226" s="89">
        <v>40</v>
      </c>
    </row>
    <row r="227" spans="1:11" s="25" customFormat="1" ht="17.25" customHeight="1">
      <c r="A227" s="92"/>
      <c r="B227" s="101"/>
      <c r="C227" s="92"/>
      <c r="D227" s="103"/>
      <c r="E227" s="145"/>
      <c r="F227" s="120"/>
      <c r="G227" s="139"/>
      <c r="H227" s="154"/>
      <c r="I227" s="154"/>
      <c r="J227" s="154"/>
      <c r="K227" s="89"/>
    </row>
    <row r="228" spans="1:11" s="25" customFormat="1" ht="12" customHeight="1">
      <c r="A228" s="157" t="s">
        <v>91</v>
      </c>
      <c r="B228" s="158"/>
      <c r="C228" s="158"/>
      <c r="D228" s="158"/>
      <c r="E228" s="158"/>
      <c r="F228" s="158"/>
      <c r="G228" s="158"/>
      <c r="H228" s="158"/>
      <c r="I228" s="158"/>
      <c r="J228" s="159"/>
      <c r="K228" s="66"/>
    </row>
    <row r="229" spans="1:11" s="25" customFormat="1" ht="12" customHeight="1">
      <c r="A229" s="104">
        <v>78</v>
      </c>
      <c r="B229" s="90" t="s">
        <v>146</v>
      </c>
      <c r="C229" s="104" t="s">
        <v>19</v>
      </c>
      <c r="D229" s="102" t="s">
        <v>37</v>
      </c>
      <c r="E229" s="144">
        <v>2</v>
      </c>
      <c r="F229" s="119" t="s">
        <v>9</v>
      </c>
      <c r="G229" s="138">
        <v>3000</v>
      </c>
      <c r="H229" s="94">
        <v>300</v>
      </c>
      <c r="I229" s="138"/>
      <c r="J229" s="94"/>
      <c r="K229" s="89">
        <v>30</v>
      </c>
    </row>
    <row r="230" spans="1:11" s="25" customFormat="1" ht="12" customHeight="1">
      <c r="A230" s="180"/>
      <c r="B230" s="207"/>
      <c r="C230" s="180"/>
      <c r="D230" s="181"/>
      <c r="E230" s="182"/>
      <c r="F230" s="177"/>
      <c r="G230" s="139"/>
      <c r="H230" s="94"/>
      <c r="I230" s="139"/>
      <c r="J230" s="94"/>
      <c r="K230" s="89"/>
    </row>
    <row r="231" spans="1:11" s="25" customFormat="1" ht="12.75">
      <c r="A231" s="160" t="s">
        <v>18</v>
      </c>
      <c r="B231" s="161"/>
      <c r="C231" s="161"/>
      <c r="D231" s="161"/>
      <c r="E231" s="161"/>
      <c r="F231" s="162"/>
      <c r="G231" s="59">
        <f>G216+G218+G220+G223+G226+G229</f>
        <v>44250</v>
      </c>
      <c r="H231" s="59">
        <f>H216+H218+H220+H223+H226+H229</f>
        <v>16620</v>
      </c>
      <c r="I231" s="59">
        <f>I216+I218+I220+I223+I226+I229</f>
        <v>0</v>
      </c>
      <c r="J231" s="59">
        <f>J216+J218+J220+J223+J226+J229</f>
        <v>0</v>
      </c>
      <c r="K231" s="74">
        <f>K216+K218+K220+K223+K226+K229</f>
        <v>300</v>
      </c>
    </row>
    <row r="232" spans="1:11" s="25" customFormat="1" ht="12.75">
      <c r="A232" s="160" t="s">
        <v>24</v>
      </c>
      <c r="B232" s="161"/>
      <c r="C232" s="161"/>
      <c r="D232" s="161"/>
      <c r="E232" s="161"/>
      <c r="F232" s="162"/>
      <c r="G232" s="59">
        <f>SUM(G231+G213+G194)</f>
        <v>104250</v>
      </c>
      <c r="H232" s="59">
        <f>SUM(H231+H213+H194)</f>
        <v>81170</v>
      </c>
      <c r="I232" s="59">
        <f>SUM(I231+I213+I194)</f>
        <v>0</v>
      </c>
      <c r="J232" s="59">
        <f>SUM(J231+J213+J194)</f>
        <v>0</v>
      </c>
      <c r="K232" s="39"/>
    </row>
    <row r="233" spans="1:11" s="25" customFormat="1" ht="12.75">
      <c r="A233" s="160" t="s">
        <v>13</v>
      </c>
      <c r="B233" s="161"/>
      <c r="C233" s="161"/>
      <c r="D233" s="161"/>
      <c r="E233" s="161"/>
      <c r="F233" s="162"/>
      <c r="G233" s="59">
        <f>SUM(G232+G169+G135+G68)</f>
        <v>442450</v>
      </c>
      <c r="H233" s="59">
        <f>SUM(H232+H169+H135+H68)</f>
        <v>222608.1</v>
      </c>
      <c r="I233" s="59">
        <f>SUM(I232+I169+I135+I68)</f>
        <v>0</v>
      </c>
      <c r="J233" s="59">
        <f>SUM(J232+J169+J135+J68)</f>
        <v>24600</v>
      </c>
      <c r="K233" s="75">
        <f>K20+K40+K67+K94+K116+K134+K146+K158+K168+K194+K213+K231</f>
        <v>4820</v>
      </c>
    </row>
    <row r="234" spans="1:11" s="25" customFormat="1" ht="12.75">
      <c r="A234" s="41"/>
      <c r="B234" s="52"/>
      <c r="C234" s="52"/>
      <c r="D234" s="41"/>
      <c r="E234" s="41"/>
      <c r="F234" s="41"/>
      <c r="G234" s="77"/>
      <c r="H234" s="77"/>
      <c r="I234" s="77"/>
      <c r="J234" s="77"/>
      <c r="K234" s="78"/>
    </row>
    <row r="235" spans="1:11" s="25" customFormat="1" ht="12.75">
      <c r="A235" s="41"/>
      <c r="B235" s="41"/>
      <c r="C235" s="41"/>
      <c r="D235" s="41"/>
      <c r="E235" s="41"/>
      <c r="F235" s="41"/>
      <c r="G235" s="77"/>
      <c r="H235" s="77"/>
      <c r="I235" s="77"/>
      <c r="J235" s="77"/>
      <c r="K235" s="78"/>
    </row>
    <row r="236" spans="1:11" s="25" customFormat="1" ht="12.75">
      <c r="A236" s="41"/>
      <c r="B236" s="41"/>
      <c r="C236" s="41"/>
      <c r="D236" s="41"/>
      <c r="E236" s="41"/>
      <c r="F236" s="41"/>
      <c r="G236" s="77"/>
      <c r="H236" s="77"/>
      <c r="I236" s="77"/>
      <c r="J236" s="77"/>
      <c r="K236" s="78"/>
    </row>
    <row r="237" spans="1:11" s="25" customFormat="1" ht="12.75">
      <c r="A237" s="41"/>
      <c r="B237" s="41"/>
      <c r="C237" s="41"/>
      <c r="D237" s="41"/>
      <c r="E237" s="41"/>
      <c r="F237" s="41"/>
      <c r="G237" s="77"/>
      <c r="H237" s="77"/>
      <c r="I237" s="77"/>
      <c r="J237" s="77"/>
      <c r="K237" s="78"/>
    </row>
    <row r="238" spans="1:11" s="25" customFormat="1" ht="12.75">
      <c r="A238" s="41"/>
      <c r="B238" s="41"/>
      <c r="C238" s="41"/>
      <c r="D238" s="41"/>
      <c r="E238" s="41"/>
      <c r="F238" s="41"/>
      <c r="G238" s="77"/>
      <c r="H238" s="77"/>
      <c r="I238" s="77"/>
      <c r="J238" s="77"/>
      <c r="K238" s="78"/>
    </row>
    <row r="239" spans="1:11" s="25" customFormat="1" ht="12.75">
      <c r="A239" s="41"/>
      <c r="B239" s="41"/>
      <c r="C239" s="41"/>
      <c r="D239" s="41"/>
      <c r="E239" s="41"/>
      <c r="F239" s="41"/>
      <c r="G239" s="77"/>
      <c r="H239" s="77"/>
      <c r="I239" s="77"/>
      <c r="J239" s="77"/>
      <c r="K239" s="78"/>
    </row>
    <row r="240" spans="1:10" s="25" customFormat="1" ht="15" customHeight="1">
      <c r="A240" s="41"/>
      <c r="B240" s="41"/>
      <c r="C240" s="41"/>
      <c r="D240" s="41"/>
      <c r="E240" s="41"/>
      <c r="F240" s="41"/>
      <c r="G240" s="41"/>
      <c r="H240" s="42"/>
      <c r="I240" s="42"/>
      <c r="J240" s="43"/>
    </row>
    <row r="241" spans="1:10" s="25" customFormat="1" ht="9.75" customHeight="1">
      <c r="A241" s="41"/>
      <c r="B241" s="119" t="s">
        <v>131</v>
      </c>
      <c r="C241" s="104" t="s">
        <v>165</v>
      </c>
      <c r="D241" s="104" t="s">
        <v>167</v>
      </c>
      <c r="E241" s="41"/>
      <c r="F241" s="41"/>
      <c r="G241" s="41"/>
      <c r="H241" s="42"/>
      <c r="I241" s="42"/>
      <c r="J241" s="43"/>
    </row>
    <row r="242" spans="2:9" ht="19.5" customHeight="1">
      <c r="B242" s="120"/>
      <c r="C242" s="105"/>
      <c r="D242" s="105"/>
      <c r="E242" s="27"/>
      <c r="H242" s="28"/>
      <c r="I242" s="28"/>
    </row>
    <row r="243" spans="1:9" ht="15" customHeight="1">
      <c r="A243" s="29"/>
      <c r="B243" s="33" t="s">
        <v>26</v>
      </c>
      <c r="C243" s="34">
        <f>SUM(G68)</f>
        <v>97500</v>
      </c>
      <c r="D243" s="60">
        <f>SUM(H68)</f>
        <v>52700.100000000006</v>
      </c>
      <c r="E243" s="30"/>
      <c r="F243" s="29"/>
      <c r="G243" s="29"/>
      <c r="H243" s="31"/>
      <c r="I243" s="31"/>
    </row>
    <row r="244" spans="1:9" ht="15.75" customHeight="1">
      <c r="A244" s="29"/>
      <c r="B244" s="33" t="s">
        <v>27</v>
      </c>
      <c r="C244" s="34">
        <f>SUM(G135)</f>
        <v>144250</v>
      </c>
      <c r="D244" s="60">
        <f>SUM(H135)</f>
        <v>81218</v>
      </c>
      <c r="E244" s="30"/>
      <c r="F244" s="29"/>
      <c r="G244" s="29"/>
      <c r="H244" s="31"/>
      <c r="I244" s="31"/>
    </row>
    <row r="245" spans="1:9" ht="15" customHeight="1">
      <c r="A245" s="29"/>
      <c r="B245" s="33" t="s">
        <v>28</v>
      </c>
      <c r="C245" s="34">
        <f>SUM(G169)</f>
        <v>96450</v>
      </c>
      <c r="D245" s="60">
        <f>SUM(H169)</f>
        <v>7520</v>
      </c>
      <c r="E245" s="30"/>
      <c r="F245" s="29"/>
      <c r="G245" s="29"/>
      <c r="H245" s="31"/>
      <c r="I245" s="31"/>
    </row>
    <row r="246" spans="1:9" ht="13.5" customHeight="1">
      <c r="A246" s="29"/>
      <c r="B246" s="33" t="s">
        <v>29</v>
      </c>
      <c r="C246" s="34">
        <f>SUM(G232)</f>
        <v>104250</v>
      </c>
      <c r="D246" s="60">
        <f>SUM(H232)</f>
        <v>81170</v>
      </c>
      <c r="E246" s="30"/>
      <c r="F246" s="29"/>
      <c r="G246" s="29"/>
      <c r="H246" s="31"/>
      <c r="I246" s="31"/>
    </row>
    <row r="247" spans="2:9" ht="13.5" customHeight="1">
      <c r="B247" s="33" t="s">
        <v>30</v>
      </c>
      <c r="C247" s="34">
        <f>SUM(C243:C246)</f>
        <v>442450</v>
      </c>
      <c r="D247" s="60">
        <f>SUM(D243:D246)</f>
        <v>222608.1</v>
      </c>
      <c r="E247" s="27"/>
      <c r="H247" s="28"/>
      <c r="I247" s="28"/>
    </row>
    <row r="248" ht="12" customHeight="1"/>
    <row r="249" spans="2:4" ht="27.75" customHeight="1">
      <c r="B249" s="47" t="s">
        <v>132</v>
      </c>
      <c r="C249" s="57" t="s">
        <v>166</v>
      </c>
      <c r="D249" s="55" t="s">
        <v>168</v>
      </c>
    </row>
    <row r="250" spans="2:4" ht="13.5" customHeight="1">
      <c r="B250" s="26" t="s">
        <v>26</v>
      </c>
      <c r="C250" s="56">
        <f>SUM(I68)</f>
        <v>0</v>
      </c>
      <c r="D250" s="58">
        <f>SUM(J68)</f>
        <v>9900</v>
      </c>
    </row>
    <row r="251" spans="2:4" ht="15.75" customHeight="1">
      <c r="B251" s="26" t="s">
        <v>27</v>
      </c>
      <c r="C251" s="40">
        <f>SUM(I135)</f>
        <v>0</v>
      </c>
      <c r="D251" s="40">
        <f>SUM(J135)</f>
        <v>14700</v>
      </c>
    </row>
    <row r="252" spans="2:4" ht="15" customHeight="1">
      <c r="B252" s="26" t="s">
        <v>28</v>
      </c>
      <c r="C252" s="40">
        <f>SUM(I169)</f>
        <v>0</v>
      </c>
      <c r="D252" s="40">
        <f>SUM(J169)</f>
        <v>0</v>
      </c>
    </row>
    <row r="253" spans="2:4" ht="13.5" customHeight="1">
      <c r="B253" s="26" t="s">
        <v>29</v>
      </c>
      <c r="C253" s="40">
        <f>SUM(I232)</f>
        <v>0</v>
      </c>
      <c r="D253" s="40">
        <f>SUM(J232)</f>
        <v>0</v>
      </c>
    </row>
    <row r="254" spans="2:4" ht="15.75" customHeight="1">
      <c r="B254" s="26" t="s">
        <v>30</v>
      </c>
      <c r="C254" s="40">
        <f>SUM(C250:C253)</f>
        <v>0</v>
      </c>
      <c r="D254" s="40">
        <f>SUM(D250:D253)</f>
        <v>24600</v>
      </c>
    </row>
    <row r="256" ht="19.5" customHeight="1">
      <c r="B256" s="62"/>
    </row>
  </sheetData>
  <sheetProtection/>
  <mergeCells count="896">
    <mergeCell ref="J223:J224"/>
    <mergeCell ref="K223:K224"/>
    <mergeCell ref="A222:J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199:J200"/>
    <mergeCell ref="K199:K200"/>
    <mergeCell ref="G138:G139"/>
    <mergeCell ref="I138:I139"/>
    <mergeCell ref="I149:I150"/>
    <mergeCell ref="J174:J175"/>
    <mergeCell ref="K174:K175"/>
    <mergeCell ref="G174:G175"/>
    <mergeCell ref="H174:H175"/>
    <mergeCell ref="B199:B200"/>
    <mergeCell ref="C199:C200"/>
    <mergeCell ref="D199:D200"/>
    <mergeCell ref="E199:E200"/>
    <mergeCell ref="F199:F200"/>
    <mergeCell ref="I199:I200"/>
    <mergeCell ref="H199:H200"/>
    <mergeCell ref="A129:A130"/>
    <mergeCell ref="B129:B130"/>
    <mergeCell ref="C129:C130"/>
    <mergeCell ref="A174:A175"/>
    <mergeCell ref="B174:B175"/>
    <mergeCell ref="C174:C175"/>
    <mergeCell ref="E129:E130"/>
    <mergeCell ref="F129:F130"/>
    <mergeCell ref="A199:A200"/>
    <mergeCell ref="B99:B100"/>
    <mergeCell ref="H129:H130"/>
    <mergeCell ref="A113:K113"/>
    <mergeCell ref="H119:H120"/>
    <mergeCell ref="A119:A120"/>
    <mergeCell ref="B119:B120"/>
    <mergeCell ref="C119:C120"/>
    <mergeCell ref="I129:I130"/>
    <mergeCell ref="F119:F120"/>
    <mergeCell ref="E119:E120"/>
    <mergeCell ref="E174:E175"/>
    <mergeCell ref="F174:F175"/>
    <mergeCell ref="G183:G184"/>
    <mergeCell ref="A104:K104"/>
    <mergeCell ref="A101:K101"/>
    <mergeCell ref="K83:K84"/>
    <mergeCell ref="K86:K87"/>
    <mergeCell ref="K89:K90"/>
    <mergeCell ref="K92:K93"/>
    <mergeCell ref="J99:J100"/>
    <mergeCell ref="A14:A15"/>
    <mergeCell ref="H208:H209"/>
    <mergeCell ref="A42:K42"/>
    <mergeCell ref="B186:B187"/>
    <mergeCell ref="C186:C187"/>
    <mergeCell ref="D186:D187"/>
    <mergeCell ref="E186:E187"/>
    <mergeCell ref="F186:F187"/>
    <mergeCell ref="G186:G187"/>
    <mergeCell ref="H186:H187"/>
    <mergeCell ref="K208:K209"/>
    <mergeCell ref="B14:B15"/>
    <mergeCell ref="C14:C15"/>
    <mergeCell ref="D14:D15"/>
    <mergeCell ref="G14:G15"/>
    <mergeCell ref="A58:J58"/>
    <mergeCell ref="D62:D63"/>
    <mergeCell ref="I208:I209"/>
    <mergeCell ref="J208:J209"/>
    <mergeCell ref="A34:K34"/>
    <mergeCell ref="A62:A63"/>
    <mergeCell ref="K62:K63"/>
    <mergeCell ref="K138:K139"/>
    <mergeCell ref="K142:K143"/>
    <mergeCell ref="D119:D120"/>
    <mergeCell ref="G119:G120"/>
    <mergeCell ref="D125:D126"/>
    <mergeCell ref="F125:F126"/>
    <mergeCell ref="K99:K100"/>
    <mergeCell ref="J92:J93"/>
    <mergeCell ref="K205:K206"/>
    <mergeCell ref="K12:K13"/>
    <mergeCell ref="J14:J15"/>
    <mergeCell ref="K14:K15"/>
    <mergeCell ref="H18:H19"/>
    <mergeCell ref="K56:K57"/>
    <mergeCell ref="J16:J17"/>
    <mergeCell ref="H56:H57"/>
    <mergeCell ref="I16:I17"/>
    <mergeCell ref="A31:K31"/>
    <mergeCell ref="K16:K17"/>
    <mergeCell ref="K18:K19"/>
    <mergeCell ref="A2:K2"/>
    <mergeCell ref="A1:K1"/>
    <mergeCell ref="A11:K11"/>
    <mergeCell ref="A4:A5"/>
    <mergeCell ref="B4:B5"/>
    <mergeCell ref="C4:C5"/>
    <mergeCell ref="A3:K3"/>
    <mergeCell ref="A6:K6"/>
    <mergeCell ref="A7:K7"/>
    <mergeCell ref="E4:E5"/>
    <mergeCell ref="E14:E15"/>
    <mergeCell ref="F14:F15"/>
    <mergeCell ref="K4:K5"/>
    <mergeCell ref="K229:K230"/>
    <mergeCell ref="K211:K212"/>
    <mergeCell ref="K216:K217"/>
    <mergeCell ref="K218:K219"/>
    <mergeCell ref="K192:K193"/>
    <mergeCell ref="K202:K203"/>
    <mergeCell ref="K197:K198"/>
    <mergeCell ref="K177:K178"/>
    <mergeCell ref="K183:K184"/>
    <mergeCell ref="K189:K190"/>
    <mergeCell ref="K186:K187"/>
    <mergeCell ref="A185:K185"/>
    <mergeCell ref="A186:A187"/>
    <mergeCell ref="G199:G200"/>
    <mergeCell ref="I123:I124"/>
    <mergeCell ref="J142:J143"/>
    <mergeCell ref="K156:K157"/>
    <mergeCell ref="K119:K120"/>
    <mergeCell ref="K121:K122"/>
    <mergeCell ref="K123:K124"/>
    <mergeCell ref="K125:K126"/>
    <mergeCell ref="K127:K128"/>
    <mergeCell ref="K149:K150"/>
    <mergeCell ref="I119:I120"/>
    <mergeCell ref="K132:K133"/>
    <mergeCell ref="J129:J130"/>
    <mergeCell ref="K129:K130"/>
    <mergeCell ref="H166:H167"/>
    <mergeCell ref="A146:F146"/>
    <mergeCell ref="A149:A150"/>
    <mergeCell ref="K166:K167"/>
    <mergeCell ref="J138:J139"/>
    <mergeCell ref="A147:J147"/>
    <mergeCell ref="A151:A152"/>
    <mergeCell ref="K172:K173"/>
    <mergeCell ref="C149:C150"/>
    <mergeCell ref="K151:K152"/>
    <mergeCell ref="H151:H152"/>
    <mergeCell ref="J166:J167"/>
    <mergeCell ref="G166:G167"/>
    <mergeCell ref="D151:D152"/>
    <mergeCell ref="E151:E152"/>
    <mergeCell ref="C151:C152"/>
    <mergeCell ref="A171:K171"/>
    <mergeCell ref="B62:B63"/>
    <mergeCell ref="K161:K162"/>
    <mergeCell ref="K163:K164"/>
    <mergeCell ref="K102:K103"/>
    <mergeCell ref="K105:K106"/>
    <mergeCell ref="K108:K109"/>
    <mergeCell ref="K111:K112"/>
    <mergeCell ref="A155:J155"/>
    <mergeCell ref="K114:K115"/>
    <mergeCell ref="E142:E143"/>
    <mergeCell ref="J151:J152"/>
    <mergeCell ref="K80:K81"/>
    <mergeCell ref="A41:K41"/>
    <mergeCell ref="A37:K37"/>
    <mergeCell ref="A61:J61"/>
    <mergeCell ref="I80:I81"/>
    <mergeCell ref="H80:H81"/>
    <mergeCell ref="J56:J57"/>
    <mergeCell ref="K45:K46"/>
    <mergeCell ref="K47:K48"/>
    <mergeCell ref="K65:K66"/>
    <mergeCell ref="K26:K27"/>
    <mergeCell ref="J32:J33"/>
    <mergeCell ref="J43:J44"/>
    <mergeCell ref="J45:J46"/>
    <mergeCell ref="K38:K39"/>
    <mergeCell ref="K59:K60"/>
    <mergeCell ref="K29:K30"/>
    <mergeCell ref="K32:K33"/>
    <mergeCell ref="A28:K28"/>
    <mergeCell ref="K35:K36"/>
    <mergeCell ref="K71:K72"/>
    <mergeCell ref="K78:K79"/>
    <mergeCell ref="F56:F57"/>
    <mergeCell ref="K43:K44"/>
    <mergeCell ref="I59:I60"/>
    <mergeCell ref="J65:J66"/>
    <mergeCell ref="H65:H66"/>
    <mergeCell ref="F47:F48"/>
    <mergeCell ref="J59:J60"/>
    <mergeCell ref="J47:J48"/>
    <mergeCell ref="H140:H141"/>
    <mergeCell ref="F140:F141"/>
    <mergeCell ref="A142:A143"/>
    <mergeCell ref="B142:B143"/>
    <mergeCell ref="H138:H139"/>
    <mergeCell ref="B138:B139"/>
    <mergeCell ref="E138:E139"/>
    <mergeCell ref="I125:I126"/>
    <mergeCell ref="A136:J136"/>
    <mergeCell ref="F102:F103"/>
    <mergeCell ref="J102:J103"/>
    <mergeCell ref="D149:D150"/>
    <mergeCell ref="J149:J150"/>
    <mergeCell ref="J125:J126"/>
    <mergeCell ref="J123:J124"/>
    <mergeCell ref="D138:D139"/>
    <mergeCell ref="E149:E150"/>
    <mergeCell ref="J127:J128"/>
    <mergeCell ref="G123:G124"/>
    <mergeCell ref="A140:A141"/>
    <mergeCell ref="F138:F139"/>
    <mergeCell ref="J119:J120"/>
    <mergeCell ref="F99:F100"/>
    <mergeCell ref="B140:B141"/>
    <mergeCell ref="C138:C139"/>
    <mergeCell ref="J114:J115"/>
    <mergeCell ref="J140:J141"/>
    <mergeCell ref="J132:J133"/>
    <mergeCell ref="A131:J131"/>
    <mergeCell ref="C156:C157"/>
    <mergeCell ref="E132:E133"/>
    <mergeCell ref="H142:H143"/>
    <mergeCell ref="C140:C141"/>
    <mergeCell ref="B151:B152"/>
    <mergeCell ref="F151:F152"/>
    <mergeCell ref="E156:E157"/>
    <mergeCell ref="D140:D141"/>
    <mergeCell ref="F149:F150"/>
    <mergeCell ref="B149:B150"/>
    <mergeCell ref="C125:C126"/>
    <mergeCell ref="G125:G126"/>
    <mergeCell ref="E127:E128"/>
    <mergeCell ref="D142:D143"/>
    <mergeCell ref="F142:F143"/>
    <mergeCell ref="E140:E141"/>
    <mergeCell ref="C127:C128"/>
    <mergeCell ref="D129:D130"/>
    <mergeCell ref="G129:G130"/>
    <mergeCell ref="A127:A128"/>
    <mergeCell ref="E111:E112"/>
    <mergeCell ref="F132:F133"/>
    <mergeCell ref="H149:H150"/>
    <mergeCell ref="C142:C143"/>
    <mergeCell ref="A117:J117"/>
    <mergeCell ref="D127:D128"/>
    <mergeCell ref="B123:B124"/>
    <mergeCell ref="J121:J122"/>
    <mergeCell ref="G111:G112"/>
    <mergeCell ref="B56:B57"/>
    <mergeCell ref="E59:E60"/>
    <mergeCell ref="C59:C60"/>
    <mergeCell ref="A91:J91"/>
    <mergeCell ref="I78:I79"/>
    <mergeCell ref="D86:D87"/>
    <mergeCell ref="A78:A79"/>
    <mergeCell ref="H78:H79"/>
    <mergeCell ref="J78:J79"/>
    <mergeCell ref="J80:J81"/>
    <mergeCell ref="A232:F232"/>
    <mergeCell ref="A231:F231"/>
    <mergeCell ref="A229:A230"/>
    <mergeCell ref="B229:B230"/>
    <mergeCell ref="B211:B212"/>
    <mergeCell ref="E102:E103"/>
    <mergeCell ref="B121:B122"/>
    <mergeCell ref="F127:F128"/>
    <mergeCell ref="B127:B128"/>
    <mergeCell ref="F111:F112"/>
    <mergeCell ref="A228:J228"/>
    <mergeCell ref="A218:A219"/>
    <mergeCell ref="B177:B178"/>
    <mergeCell ref="B192:B193"/>
    <mergeCell ref="D197:D198"/>
    <mergeCell ref="E197:E198"/>
    <mergeCell ref="F197:F198"/>
    <mergeCell ref="A195:J195"/>
    <mergeCell ref="A213:F213"/>
    <mergeCell ref="A211:A212"/>
    <mergeCell ref="A225:J225"/>
    <mergeCell ref="D216:D217"/>
    <mergeCell ref="B218:B219"/>
    <mergeCell ref="F172:F173"/>
    <mergeCell ref="D218:D219"/>
    <mergeCell ref="J197:J198"/>
    <mergeCell ref="A197:A198"/>
    <mergeCell ref="B197:B198"/>
    <mergeCell ref="C216:C217"/>
    <mergeCell ref="B43:B44"/>
    <mergeCell ref="C47:C48"/>
    <mergeCell ref="H229:H230"/>
    <mergeCell ref="J229:J230"/>
    <mergeCell ref="E218:E219"/>
    <mergeCell ref="A215:J215"/>
    <mergeCell ref="E211:E212"/>
    <mergeCell ref="H218:H219"/>
    <mergeCell ref="F218:F219"/>
    <mergeCell ref="C35:C36"/>
    <mergeCell ref="D29:D30"/>
    <mergeCell ref="A56:A57"/>
    <mergeCell ref="A38:A39"/>
    <mergeCell ref="F211:F212"/>
    <mergeCell ref="D211:D212"/>
    <mergeCell ref="C211:C212"/>
    <mergeCell ref="B86:B87"/>
    <mergeCell ref="E83:E84"/>
    <mergeCell ref="E26:E27"/>
    <mergeCell ref="C18:C19"/>
    <mergeCell ref="F26:F27"/>
    <mergeCell ref="E29:E30"/>
    <mergeCell ref="F29:F30"/>
    <mergeCell ref="A20:F20"/>
    <mergeCell ref="C26:C27"/>
    <mergeCell ref="B26:B27"/>
    <mergeCell ref="A29:A30"/>
    <mergeCell ref="B35:B36"/>
    <mergeCell ref="C32:C33"/>
    <mergeCell ref="A125:A126"/>
    <mergeCell ref="B125:B126"/>
    <mergeCell ref="D102:D103"/>
    <mergeCell ref="C62:C63"/>
    <mergeCell ref="A71:A72"/>
    <mergeCell ref="C80:C81"/>
    <mergeCell ref="A67:F67"/>
    <mergeCell ref="A32:A33"/>
    <mergeCell ref="E43:E44"/>
    <mergeCell ref="B161:B162"/>
    <mergeCell ref="C161:C162"/>
    <mergeCell ref="D71:D72"/>
    <mergeCell ref="A68:F68"/>
    <mergeCell ref="F71:F72"/>
    <mergeCell ref="A85:J85"/>
    <mergeCell ref="B83:B84"/>
    <mergeCell ref="H125:H126"/>
    <mergeCell ref="B89:B90"/>
    <mergeCell ref="C45:C46"/>
    <mergeCell ref="A88:J88"/>
    <mergeCell ref="A45:A46"/>
    <mergeCell ref="E92:E93"/>
    <mergeCell ref="B65:B66"/>
    <mergeCell ref="F83:F84"/>
    <mergeCell ref="G80:G81"/>
    <mergeCell ref="C71:C72"/>
    <mergeCell ref="D78:D79"/>
    <mergeCell ref="B47:B48"/>
    <mergeCell ref="E62:E63"/>
    <mergeCell ref="F62:F63"/>
    <mergeCell ref="A64:J64"/>
    <mergeCell ref="A86:A87"/>
    <mergeCell ref="A65:A66"/>
    <mergeCell ref="E78:E79"/>
    <mergeCell ref="F78:F79"/>
    <mergeCell ref="F86:F87"/>
    <mergeCell ref="D80:D81"/>
    <mergeCell ref="H62:H63"/>
    <mergeCell ref="A80:A81"/>
    <mergeCell ref="A102:A103"/>
    <mergeCell ref="B102:B103"/>
    <mergeCell ref="A92:A93"/>
    <mergeCell ref="A96:K96"/>
    <mergeCell ref="A110:K110"/>
    <mergeCell ref="A107:K107"/>
    <mergeCell ref="J86:J87"/>
    <mergeCell ref="F80:F81"/>
    <mergeCell ref="H105:H106"/>
    <mergeCell ref="J35:J36"/>
    <mergeCell ref="A135:F135"/>
    <mergeCell ref="E125:E126"/>
    <mergeCell ref="A43:A44"/>
    <mergeCell ref="B38:B39"/>
    <mergeCell ref="J89:J90"/>
    <mergeCell ref="D45:D46"/>
    <mergeCell ref="A123:A124"/>
    <mergeCell ref="A83:A84"/>
    <mergeCell ref="A47:A48"/>
    <mergeCell ref="D47:D48"/>
    <mergeCell ref="E123:E124"/>
    <mergeCell ref="A59:A60"/>
    <mergeCell ref="J38:J39"/>
    <mergeCell ref="H38:H39"/>
    <mergeCell ref="I45:I46"/>
    <mergeCell ref="C78:C79"/>
    <mergeCell ref="E80:E81"/>
    <mergeCell ref="E47:E48"/>
    <mergeCell ref="E38:E39"/>
    <mergeCell ref="H197:H198"/>
    <mergeCell ref="I197:I198"/>
    <mergeCell ref="I202:I203"/>
    <mergeCell ref="E177:E178"/>
    <mergeCell ref="H177:H178"/>
    <mergeCell ref="F177:F178"/>
    <mergeCell ref="A182:J182"/>
    <mergeCell ref="C197:C198"/>
    <mergeCell ref="A196:K196"/>
    <mergeCell ref="G197:G198"/>
    <mergeCell ref="A166:A167"/>
    <mergeCell ref="F166:F167"/>
    <mergeCell ref="F163:F164"/>
    <mergeCell ref="E163:E164"/>
    <mergeCell ref="A191:J191"/>
    <mergeCell ref="E192:E193"/>
    <mergeCell ref="A170:J170"/>
    <mergeCell ref="J186:J187"/>
    <mergeCell ref="A176:K176"/>
    <mergeCell ref="D174:D175"/>
    <mergeCell ref="D189:D190"/>
    <mergeCell ref="A179:K179"/>
    <mergeCell ref="H202:H203"/>
    <mergeCell ref="F202:F203"/>
    <mergeCell ref="G202:G203"/>
    <mergeCell ref="J192:J193"/>
    <mergeCell ref="A189:A190"/>
    <mergeCell ref="B189:B190"/>
    <mergeCell ref="F189:F190"/>
    <mergeCell ref="A177:A178"/>
    <mergeCell ref="D177:D178"/>
    <mergeCell ref="H189:H190"/>
    <mergeCell ref="C189:C190"/>
    <mergeCell ref="C177:C178"/>
    <mergeCell ref="I186:I187"/>
    <mergeCell ref="C166:C167"/>
    <mergeCell ref="B29:B30"/>
    <mergeCell ref="A163:A164"/>
    <mergeCell ref="D166:D167"/>
    <mergeCell ref="B32:B33"/>
    <mergeCell ref="B59:B60"/>
    <mergeCell ref="D156:D157"/>
    <mergeCell ref="B45:B46"/>
    <mergeCell ref="C43:C44"/>
    <mergeCell ref="B163:B164"/>
    <mergeCell ref="G32:G33"/>
    <mergeCell ref="I32:I33"/>
    <mergeCell ref="G35:G36"/>
    <mergeCell ref="E32:E33"/>
    <mergeCell ref="F32:F33"/>
    <mergeCell ref="D38:D39"/>
    <mergeCell ref="D32:D33"/>
    <mergeCell ref="H32:H33"/>
    <mergeCell ref="I35:I36"/>
    <mergeCell ref="D35:D36"/>
    <mergeCell ref="F43:F44"/>
    <mergeCell ref="E35:E36"/>
    <mergeCell ref="J62:J63"/>
    <mergeCell ref="H47:H48"/>
    <mergeCell ref="I43:I44"/>
    <mergeCell ref="A40:F40"/>
    <mergeCell ref="H45:H46"/>
    <mergeCell ref="I47:I48"/>
    <mergeCell ref="G56:G57"/>
    <mergeCell ref="I56:I57"/>
    <mergeCell ref="G59:G60"/>
    <mergeCell ref="C38:C39"/>
    <mergeCell ref="D43:D44"/>
    <mergeCell ref="A35:A36"/>
    <mergeCell ref="G29:G30"/>
    <mergeCell ref="D59:D60"/>
    <mergeCell ref="F35:F36"/>
    <mergeCell ref="E45:E46"/>
    <mergeCell ref="G47:G48"/>
    <mergeCell ref="F38:F39"/>
    <mergeCell ref="J18:J19"/>
    <mergeCell ref="A21:K21"/>
    <mergeCell ref="A25:K25"/>
    <mergeCell ref="G23:G24"/>
    <mergeCell ref="H23:H24"/>
    <mergeCell ref="I23:I24"/>
    <mergeCell ref="B18:B19"/>
    <mergeCell ref="G18:G19"/>
    <mergeCell ref="E23:E24"/>
    <mergeCell ref="F23:F24"/>
    <mergeCell ref="J26:J27"/>
    <mergeCell ref="J29:J30"/>
    <mergeCell ref="A26:A27"/>
    <mergeCell ref="C12:C13"/>
    <mergeCell ref="A12:A13"/>
    <mergeCell ref="B16:B17"/>
    <mergeCell ref="C16:C17"/>
    <mergeCell ref="D12:D13"/>
    <mergeCell ref="F16:F17"/>
    <mergeCell ref="A18:A19"/>
    <mergeCell ref="I29:I30"/>
    <mergeCell ref="D16:D17"/>
    <mergeCell ref="E16:E17"/>
    <mergeCell ref="A16:A17"/>
    <mergeCell ref="F4:F5"/>
    <mergeCell ref="D18:D19"/>
    <mergeCell ref="F18:F19"/>
    <mergeCell ref="F12:F13"/>
    <mergeCell ref="C29:C30"/>
    <mergeCell ref="I14:I15"/>
    <mergeCell ref="H12:H13"/>
    <mergeCell ref="H14:H15"/>
    <mergeCell ref="G12:G13"/>
    <mergeCell ref="G16:G17"/>
    <mergeCell ref="I9:I10"/>
    <mergeCell ref="I12:I13"/>
    <mergeCell ref="G9:G10"/>
    <mergeCell ref="H26:H27"/>
    <mergeCell ref="E18:E19"/>
    <mergeCell ref="D26:D27"/>
    <mergeCell ref="G4:J4"/>
    <mergeCell ref="J12:J13"/>
    <mergeCell ref="H16:H17"/>
    <mergeCell ref="G26:G27"/>
    <mergeCell ref="I18:I19"/>
    <mergeCell ref="H9:H10"/>
    <mergeCell ref="D4:D5"/>
    <mergeCell ref="J71:J72"/>
    <mergeCell ref="F73:F74"/>
    <mergeCell ref="F75:F76"/>
    <mergeCell ref="A114:A115"/>
    <mergeCell ref="I99:I100"/>
    <mergeCell ref="E89:E90"/>
    <mergeCell ref="H99:H100"/>
    <mergeCell ref="J111:J112"/>
    <mergeCell ref="B114:B115"/>
    <mergeCell ref="E114:E115"/>
    <mergeCell ref="D56:D57"/>
    <mergeCell ref="D89:D90"/>
    <mergeCell ref="E56:E57"/>
    <mergeCell ref="C56:C57"/>
    <mergeCell ref="C86:C87"/>
    <mergeCell ref="A99:A100"/>
    <mergeCell ref="B71:B72"/>
    <mergeCell ref="D99:D100"/>
    <mergeCell ref="E99:E100"/>
    <mergeCell ref="A69:J69"/>
    <mergeCell ref="D114:D115"/>
    <mergeCell ref="H114:H115"/>
    <mergeCell ref="F114:F115"/>
    <mergeCell ref="C123:C124"/>
    <mergeCell ref="C121:C122"/>
    <mergeCell ref="H123:H124"/>
    <mergeCell ref="F123:F124"/>
    <mergeCell ref="G114:G115"/>
    <mergeCell ref="C114:C115"/>
    <mergeCell ref="G163:G164"/>
    <mergeCell ref="J163:J164"/>
    <mergeCell ref="B172:B173"/>
    <mergeCell ref="A172:A173"/>
    <mergeCell ref="C172:C173"/>
    <mergeCell ref="B166:B167"/>
    <mergeCell ref="D172:D173"/>
    <mergeCell ref="A168:F168"/>
    <mergeCell ref="E166:E167"/>
    <mergeCell ref="D163:D164"/>
    <mergeCell ref="J202:J203"/>
    <mergeCell ref="J211:J212"/>
    <mergeCell ref="H211:H212"/>
    <mergeCell ref="A210:J210"/>
    <mergeCell ref="F205:F206"/>
    <mergeCell ref="A208:A209"/>
    <mergeCell ref="C202:C203"/>
    <mergeCell ref="B208:B209"/>
    <mergeCell ref="C208:C209"/>
    <mergeCell ref="D208:D209"/>
    <mergeCell ref="E208:E209"/>
    <mergeCell ref="F208:F209"/>
    <mergeCell ref="D205:D206"/>
    <mergeCell ref="E205:E206"/>
    <mergeCell ref="A207:J207"/>
    <mergeCell ref="G205:G206"/>
    <mergeCell ref="B132:B133"/>
    <mergeCell ref="A138:A139"/>
    <mergeCell ref="A116:F116"/>
    <mergeCell ref="H121:H122"/>
    <mergeCell ref="E161:E162"/>
    <mergeCell ref="D161:D162"/>
    <mergeCell ref="A134:F134"/>
    <mergeCell ref="H205:H206"/>
    <mergeCell ref="H161:H162"/>
    <mergeCell ref="F156:F157"/>
    <mergeCell ref="A159:J159"/>
    <mergeCell ref="B156:B157"/>
    <mergeCell ref="J177:J178"/>
    <mergeCell ref="H156:H157"/>
    <mergeCell ref="G156:G157"/>
    <mergeCell ref="I156:I157"/>
    <mergeCell ref="C163:C164"/>
    <mergeCell ref="A169:F169"/>
    <mergeCell ref="A192:A193"/>
    <mergeCell ref="J218:J219"/>
    <mergeCell ref="A158:F158"/>
    <mergeCell ref="G208:G209"/>
    <mergeCell ref="I189:I190"/>
    <mergeCell ref="B205:B206"/>
    <mergeCell ref="J205:J206"/>
    <mergeCell ref="A188:J188"/>
    <mergeCell ref="A161:A162"/>
    <mergeCell ref="C229:C230"/>
    <mergeCell ref="F229:F230"/>
    <mergeCell ref="D229:D230"/>
    <mergeCell ref="E229:E230"/>
    <mergeCell ref="J189:J190"/>
    <mergeCell ref="A202:A203"/>
    <mergeCell ref="D192:D193"/>
    <mergeCell ref="G189:G190"/>
    <mergeCell ref="I192:I193"/>
    <mergeCell ref="G192:G193"/>
    <mergeCell ref="F54:F55"/>
    <mergeCell ref="H86:H87"/>
    <mergeCell ref="H92:H93"/>
    <mergeCell ref="H59:H60"/>
    <mergeCell ref="C65:C66"/>
    <mergeCell ref="A70:J70"/>
    <mergeCell ref="I62:I63"/>
    <mergeCell ref="D65:D66"/>
    <mergeCell ref="E65:E66"/>
    <mergeCell ref="F65:F66"/>
    <mergeCell ref="E105:E106"/>
    <mergeCell ref="G62:G63"/>
    <mergeCell ref="I26:I27"/>
    <mergeCell ref="H71:H72"/>
    <mergeCell ref="G92:G93"/>
    <mergeCell ref="F59:F60"/>
    <mergeCell ref="F45:F46"/>
    <mergeCell ref="A53:J53"/>
    <mergeCell ref="H89:H90"/>
    <mergeCell ref="E71:E72"/>
    <mergeCell ref="C132:C133"/>
    <mergeCell ref="G102:G103"/>
    <mergeCell ref="A108:A109"/>
    <mergeCell ref="F105:F106"/>
    <mergeCell ref="A94:F94"/>
    <mergeCell ref="A95:K95"/>
    <mergeCell ref="H108:H109"/>
    <mergeCell ref="G99:G100"/>
    <mergeCell ref="G108:G109"/>
    <mergeCell ref="G97:G98"/>
    <mergeCell ref="I102:I103"/>
    <mergeCell ref="A121:A122"/>
    <mergeCell ref="E121:E122"/>
    <mergeCell ref="D132:D133"/>
    <mergeCell ref="F121:F122"/>
    <mergeCell ref="D121:D122"/>
    <mergeCell ref="G121:G122"/>
    <mergeCell ref="G127:G128"/>
    <mergeCell ref="A132:A133"/>
    <mergeCell ref="D123:D124"/>
    <mergeCell ref="I49:I50"/>
    <mergeCell ref="J49:J50"/>
    <mergeCell ref="J51:J52"/>
    <mergeCell ref="I5:J5"/>
    <mergeCell ref="G5:H5"/>
    <mergeCell ref="I92:I93"/>
    <mergeCell ref="I71:I72"/>
    <mergeCell ref="H29:H30"/>
    <mergeCell ref="I38:I39"/>
    <mergeCell ref="G71:G72"/>
    <mergeCell ref="J172:J173"/>
    <mergeCell ref="G142:G143"/>
    <mergeCell ref="G86:G87"/>
    <mergeCell ref="I86:I87"/>
    <mergeCell ref="A82:J82"/>
    <mergeCell ref="I151:I152"/>
    <mergeCell ref="D92:D93"/>
    <mergeCell ref="J83:J84"/>
    <mergeCell ref="H83:H84"/>
    <mergeCell ref="G105:G106"/>
    <mergeCell ref="D105:D106"/>
    <mergeCell ref="F97:F98"/>
    <mergeCell ref="D97:D98"/>
    <mergeCell ref="I114:I115"/>
    <mergeCell ref="I108:I109"/>
    <mergeCell ref="I65:I66"/>
    <mergeCell ref="G78:G79"/>
    <mergeCell ref="G65:G66"/>
    <mergeCell ref="I105:I106"/>
    <mergeCell ref="H102:H103"/>
    <mergeCell ref="H192:H193"/>
    <mergeCell ref="E216:E217"/>
    <mergeCell ref="C92:C93"/>
    <mergeCell ref="E86:E87"/>
    <mergeCell ref="F92:F93"/>
    <mergeCell ref="C108:C109"/>
    <mergeCell ref="D108:D109"/>
    <mergeCell ref="E108:E109"/>
    <mergeCell ref="C105:C106"/>
    <mergeCell ref="E183:E184"/>
    <mergeCell ref="F192:F193"/>
    <mergeCell ref="D202:D203"/>
    <mergeCell ref="E202:E203"/>
    <mergeCell ref="B202:B203"/>
    <mergeCell ref="D183:D184"/>
    <mergeCell ref="E189:E190"/>
    <mergeCell ref="C192:C193"/>
    <mergeCell ref="A194:F194"/>
    <mergeCell ref="A201:J201"/>
    <mergeCell ref="I89:I90"/>
    <mergeCell ref="A77:J77"/>
    <mergeCell ref="B78:B79"/>
    <mergeCell ref="B80:B81"/>
    <mergeCell ref="G38:G39"/>
    <mergeCell ref="C83:C84"/>
    <mergeCell ref="G83:G84"/>
    <mergeCell ref="I83:I84"/>
    <mergeCell ref="G89:G90"/>
    <mergeCell ref="F89:F90"/>
    <mergeCell ref="I111:I112"/>
    <mergeCell ref="H111:H112"/>
    <mergeCell ref="D111:D112"/>
    <mergeCell ref="C111:C112"/>
    <mergeCell ref="F108:F109"/>
    <mergeCell ref="A111:A112"/>
    <mergeCell ref="B111:B112"/>
    <mergeCell ref="J105:J106"/>
    <mergeCell ref="B108:B109"/>
    <mergeCell ref="G161:G162"/>
    <mergeCell ref="I161:I162"/>
    <mergeCell ref="H172:H173"/>
    <mergeCell ref="I163:I164"/>
    <mergeCell ref="H163:H164"/>
    <mergeCell ref="G172:G173"/>
    <mergeCell ref="I172:I173"/>
    <mergeCell ref="A165:J165"/>
    <mergeCell ref="I132:I133"/>
    <mergeCell ref="H132:H133"/>
    <mergeCell ref="J161:J162"/>
    <mergeCell ref="H127:H128"/>
    <mergeCell ref="J156:J157"/>
    <mergeCell ref="I166:I167"/>
    <mergeCell ref="A160:J160"/>
    <mergeCell ref="F161:F162"/>
    <mergeCell ref="A156:A157"/>
    <mergeCell ref="A148:J148"/>
    <mergeCell ref="I142:I143"/>
    <mergeCell ref="A137:J137"/>
    <mergeCell ref="I127:I128"/>
    <mergeCell ref="G151:G152"/>
    <mergeCell ref="J183:J184"/>
    <mergeCell ref="C183:C184"/>
    <mergeCell ref="B183:B184"/>
    <mergeCell ref="G177:G178"/>
    <mergeCell ref="I177:I178"/>
    <mergeCell ref="E172:E173"/>
    <mergeCell ref="H216:H217"/>
    <mergeCell ref="I216:I217"/>
    <mergeCell ref="A214:J214"/>
    <mergeCell ref="H183:H184"/>
    <mergeCell ref="A183:A184"/>
    <mergeCell ref="C205:C206"/>
    <mergeCell ref="A216:A217"/>
    <mergeCell ref="A205:A206"/>
    <mergeCell ref="I183:I184"/>
    <mergeCell ref="I174:I175"/>
    <mergeCell ref="G216:G217"/>
    <mergeCell ref="D241:D242"/>
    <mergeCell ref="B241:B242"/>
    <mergeCell ref="C241:C242"/>
    <mergeCell ref="G229:G230"/>
    <mergeCell ref="I229:I230"/>
    <mergeCell ref="G218:G219"/>
    <mergeCell ref="I218:I219"/>
    <mergeCell ref="H226:H227"/>
    <mergeCell ref="E226:E227"/>
    <mergeCell ref="A233:F233"/>
    <mergeCell ref="A54:A55"/>
    <mergeCell ref="B54:B55"/>
    <mergeCell ref="C54:C55"/>
    <mergeCell ref="D54:D55"/>
    <mergeCell ref="E54:E55"/>
    <mergeCell ref="C226:C227"/>
    <mergeCell ref="A97:A98"/>
    <mergeCell ref="C97:C98"/>
    <mergeCell ref="G211:G212"/>
    <mergeCell ref="H220:H221"/>
    <mergeCell ref="K226:K227"/>
    <mergeCell ref="I54:I55"/>
    <mergeCell ref="A204:J204"/>
    <mergeCell ref="I205:I206"/>
    <mergeCell ref="D226:D227"/>
    <mergeCell ref="G149:G150"/>
    <mergeCell ref="F216:F217"/>
    <mergeCell ref="F226:F227"/>
    <mergeCell ref="J54:J55"/>
    <mergeCell ref="K54:K55"/>
    <mergeCell ref="I211:I212"/>
    <mergeCell ref="F183:F184"/>
    <mergeCell ref="J226:J227"/>
    <mergeCell ref="I226:I227"/>
    <mergeCell ref="J216:J217"/>
    <mergeCell ref="A226:A227"/>
    <mergeCell ref="B226:B227"/>
    <mergeCell ref="G226:G227"/>
    <mergeCell ref="I220:I221"/>
    <mergeCell ref="J220:J221"/>
    <mergeCell ref="C218:C21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J180:J181"/>
    <mergeCell ref="K180:K181"/>
    <mergeCell ref="H35:H36"/>
    <mergeCell ref="G54:G55"/>
    <mergeCell ref="H54:H55"/>
    <mergeCell ref="G132:G133"/>
    <mergeCell ref="G49:G50"/>
    <mergeCell ref="H49:H50"/>
    <mergeCell ref="I121:I122"/>
    <mergeCell ref="D9:D10"/>
    <mergeCell ref="E9:E10"/>
    <mergeCell ref="F9:F10"/>
    <mergeCell ref="E12:E13"/>
    <mergeCell ref="B12:B13"/>
    <mergeCell ref="G51:G52"/>
    <mergeCell ref="I73:I74"/>
    <mergeCell ref="I75:I76"/>
    <mergeCell ref="B97:B98"/>
    <mergeCell ref="H180:H181"/>
    <mergeCell ref="C102:C103"/>
    <mergeCell ref="C99:C100"/>
    <mergeCell ref="A118:J118"/>
    <mergeCell ref="J108:J109"/>
    <mergeCell ref="J9:J10"/>
    <mergeCell ref="H51:H52"/>
    <mergeCell ref="I51:I52"/>
    <mergeCell ref="E73:E74"/>
    <mergeCell ref="E75:E76"/>
    <mergeCell ref="K9:K10"/>
    <mergeCell ref="A9:A10"/>
    <mergeCell ref="A22:K22"/>
    <mergeCell ref="A23:A24"/>
    <mergeCell ref="B23:B24"/>
    <mergeCell ref="C23:C24"/>
    <mergeCell ref="D23:D24"/>
    <mergeCell ref="B9:B10"/>
    <mergeCell ref="C9:C10"/>
    <mergeCell ref="J23:J24"/>
    <mergeCell ref="A49:A50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K23:K24"/>
    <mergeCell ref="K49:K50"/>
    <mergeCell ref="G43:G44"/>
    <mergeCell ref="G45:G46"/>
    <mergeCell ref="H43:H44"/>
    <mergeCell ref="K51:K52"/>
    <mergeCell ref="A73:A74"/>
    <mergeCell ref="B73:B74"/>
    <mergeCell ref="B75:B76"/>
    <mergeCell ref="C73:C74"/>
    <mergeCell ref="C75:C76"/>
    <mergeCell ref="D73:D74"/>
    <mergeCell ref="D75:D76"/>
    <mergeCell ref="A75:A76"/>
    <mergeCell ref="A51:A52"/>
    <mergeCell ref="E97:E98"/>
    <mergeCell ref="B92:B93"/>
    <mergeCell ref="D83:D84"/>
    <mergeCell ref="C89:C90"/>
    <mergeCell ref="A89:A90"/>
    <mergeCell ref="F220:F221"/>
    <mergeCell ref="A220:A221"/>
    <mergeCell ref="A105:A106"/>
    <mergeCell ref="B105:B106"/>
    <mergeCell ref="B216:B217"/>
    <mergeCell ref="J73:J74"/>
    <mergeCell ref="J75:J76"/>
    <mergeCell ref="K73:K74"/>
    <mergeCell ref="K75:K76"/>
    <mergeCell ref="G73:G74"/>
    <mergeCell ref="G75:G76"/>
    <mergeCell ref="H73:H74"/>
    <mergeCell ref="H75:H76"/>
    <mergeCell ref="H97:H98"/>
    <mergeCell ref="I97:I98"/>
    <mergeCell ref="J97:J98"/>
    <mergeCell ref="K97:K98"/>
    <mergeCell ref="B220:B221"/>
    <mergeCell ref="C220:C221"/>
    <mergeCell ref="D220:D221"/>
    <mergeCell ref="E220:E221"/>
    <mergeCell ref="G220:G221"/>
    <mergeCell ref="K220:K22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00">
      <selection activeCell="A27" sqref="A27:H27"/>
    </sheetView>
  </sheetViews>
  <sheetFormatPr defaultColWidth="9.00390625" defaultRowHeight="12.75"/>
  <cols>
    <col min="1" max="1" width="5.125" style="12" customWidth="1"/>
    <col min="2" max="2" width="58.375" style="12" customWidth="1"/>
    <col min="3" max="3" width="13.375" style="12" customWidth="1"/>
    <col min="4" max="4" width="21.75390625" style="16" customWidth="1"/>
    <col min="5" max="5" width="21.00390625" style="12" customWidth="1"/>
    <col min="6" max="6" width="9.375" style="12" customWidth="1"/>
    <col min="7" max="7" width="11.875" style="18" customWidth="1"/>
    <col min="8" max="8" width="14.75390625" style="12" customWidth="1"/>
    <col min="9" max="16384" width="9.125" style="12" customWidth="1"/>
  </cols>
  <sheetData>
    <row r="1" spans="1:8" ht="12.75">
      <c r="A1" s="275" t="s">
        <v>44</v>
      </c>
      <c r="B1" s="275"/>
      <c r="C1" s="275"/>
      <c r="D1" s="275"/>
      <c r="E1" s="275"/>
      <c r="F1" s="275"/>
      <c r="G1" s="275"/>
      <c r="H1" s="275"/>
    </row>
    <row r="2" spans="1:8" ht="12.75">
      <c r="A2" s="275" t="s">
        <v>46</v>
      </c>
      <c r="B2" s="275"/>
      <c r="C2" s="275"/>
      <c r="D2" s="275"/>
      <c r="E2" s="275"/>
      <c r="F2" s="275"/>
      <c r="G2" s="275"/>
      <c r="H2" s="275"/>
    </row>
    <row r="3" spans="1:8" ht="12.75">
      <c r="A3" s="276" t="s">
        <v>48</v>
      </c>
      <c r="B3" s="276"/>
      <c r="C3" s="276"/>
      <c r="D3" s="276"/>
      <c r="E3" s="276"/>
      <c r="F3" s="276"/>
      <c r="G3" s="276"/>
      <c r="H3" s="276"/>
    </row>
    <row r="4" spans="1:8" ht="12.75">
      <c r="A4" s="61"/>
      <c r="B4" s="61"/>
      <c r="C4" s="61"/>
      <c r="D4" s="61"/>
      <c r="E4" s="61"/>
      <c r="F4" s="61"/>
      <c r="G4" s="61"/>
      <c r="H4" s="61"/>
    </row>
    <row r="5" spans="1:8" s="15" customFormat="1" ht="25.5" customHeight="1">
      <c r="A5" s="172" t="s">
        <v>0</v>
      </c>
      <c r="B5" s="172" t="s">
        <v>99</v>
      </c>
      <c r="C5" s="273" t="s">
        <v>100</v>
      </c>
      <c r="D5" s="203" t="s">
        <v>101</v>
      </c>
      <c r="E5" s="273" t="s">
        <v>98</v>
      </c>
      <c r="F5" s="273" t="s">
        <v>113</v>
      </c>
      <c r="G5" s="235" t="s">
        <v>102</v>
      </c>
      <c r="H5" s="172" t="s">
        <v>103</v>
      </c>
    </row>
    <row r="6" spans="1:8" s="15" customFormat="1" ht="7.5" customHeight="1">
      <c r="A6" s="173"/>
      <c r="B6" s="173"/>
      <c r="C6" s="274"/>
      <c r="D6" s="204"/>
      <c r="E6" s="274"/>
      <c r="F6" s="274"/>
      <c r="G6" s="236"/>
      <c r="H6" s="173"/>
    </row>
    <row r="7" spans="1:8" s="2" customFormat="1" ht="12.75" customHeight="1">
      <c r="A7" s="243" t="s">
        <v>49</v>
      </c>
      <c r="B7" s="244"/>
      <c r="C7" s="244"/>
      <c r="D7" s="244"/>
      <c r="E7" s="244"/>
      <c r="F7" s="244"/>
      <c r="G7" s="244"/>
      <c r="H7" s="245"/>
    </row>
    <row r="8" spans="1:8" s="2" customFormat="1" ht="12.75" customHeight="1">
      <c r="A8" s="243" t="s">
        <v>43</v>
      </c>
      <c r="B8" s="244"/>
      <c r="C8" s="244"/>
      <c r="D8" s="244"/>
      <c r="E8" s="244"/>
      <c r="F8" s="244"/>
      <c r="G8" s="244"/>
      <c r="H8" s="245"/>
    </row>
    <row r="9" spans="1:8" s="2" customFormat="1" ht="15" customHeight="1">
      <c r="A9" s="299" t="s">
        <v>55</v>
      </c>
      <c r="B9" s="299"/>
      <c r="C9" s="299"/>
      <c r="D9" s="299"/>
      <c r="E9" s="299"/>
      <c r="F9" s="299"/>
      <c r="G9" s="299"/>
      <c r="H9" s="299"/>
    </row>
    <row r="10" spans="1:8" s="2" customFormat="1" ht="12.75" customHeight="1">
      <c r="A10" s="172">
        <v>1</v>
      </c>
      <c r="B10" s="101" t="s">
        <v>190</v>
      </c>
      <c r="C10" s="223" t="s">
        <v>72</v>
      </c>
      <c r="D10" s="262" t="s">
        <v>31</v>
      </c>
      <c r="E10" s="241" t="s">
        <v>104</v>
      </c>
      <c r="F10" s="300">
        <v>4</v>
      </c>
      <c r="G10" s="183" t="s">
        <v>149</v>
      </c>
      <c r="H10" s="301">
        <v>600</v>
      </c>
    </row>
    <row r="11" spans="1:8" s="2" customFormat="1" ht="12.75" customHeight="1">
      <c r="A11" s="173"/>
      <c r="B11" s="101"/>
      <c r="C11" s="223"/>
      <c r="D11" s="262"/>
      <c r="E11" s="242"/>
      <c r="F11" s="300"/>
      <c r="G11" s="183"/>
      <c r="H11" s="301"/>
    </row>
    <row r="12" spans="1:8" s="22" customFormat="1" ht="12.75" customHeight="1">
      <c r="A12" s="248" t="s">
        <v>20</v>
      </c>
      <c r="B12" s="249"/>
      <c r="C12" s="249"/>
      <c r="D12" s="249"/>
      <c r="E12" s="249"/>
      <c r="F12" s="249"/>
      <c r="G12" s="250"/>
      <c r="H12" s="35">
        <f>H10</f>
        <v>600</v>
      </c>
    </row>
    <row r="13" spans="1:8" s="3" customFormat="1" ht="12.75">
      <c r="A13" s="243" t="s">
        <v>52</v>
      </c>
      <c r="B13" s="244"/>
      <c r="C13" s="244"/>
      <c r="D13" s="244"/>
      <c r="E13" s="244"/>
      <c r="F13" s="244"/>
      <c r="G13" s="244"/>
      <c r="H13" s="245"/>
    </row>
    <row r="14" spans="1:8" s="3" customFormat="1" ht="14.25" customHeight="1">
      <c r="A14" s="243" t="s">
        <v>74</v>
      </c>
      <c r="B14" s="244"/>
      <c r="C14" s="244"/>
      <c r="D14" s="244"/>
      <c r="E14" s="244"/>
      <c r="F14" s="244"/>
      <c r="G14" s="244"/>
      <c r="H14" s="245"/>
    </row>
    <row r="15" spans="1:8" s="3" customFormat="1" ht="15" customHeight="1">
      <c r="A15" s="243" t="s">
        <v>55</v>
      </c>
      <c r="B15" s="244"/>
      <c r="C15" s="244"/>
      <c r="D15" s="244"/>
      <c r="E15" s="244"/>
      <c r="F15" s="244"/>
      <c r="G15" s="244"/>
      <c r="H15" s="245"/>
    </row>
    <row r="16" spans="1:8" s="3" customFormat="1" ht="12.75" customHeight="1">
      <c r="A16" s="223">
        <v>2</v>
      </c>
      <c r="B16" s="101" t="s">
        <v>216</v>
      </c>
      <c r="C16" s="256" t="s">
        <v>72</v>
      </c>
      <c r="D16" s="223" t="s">
        <v>31</v>
      </c>
      <c r="E16" s="241" t="s">
        <v>104</v>
      </c>
      <c r="F16" s="262">
        <v>4</v>
      </c>
      <c r="G16" s="239" t="s">
        <v>7</v>
      </c>
      <c r="H16" s="271">
        <v>2200</v>
      </c>
    </row>
    <row r="17" spans="1:8" s="3" customFormat="1" ht="12.75" customHeight="1">
      <c r="A17" s="223"/>
      <c r="B17" s="101"/>
      <c r="C17" s="221"/>
      <c r="D17" s="223"/>
      <c r="E17" s="242"/>
      <c r="F17" s="262"/>
      <c r="G17" s="240"/>
      <c r="H17" s="271"/>
    </row>
    <row r="18" spans="1:8" s="2" customFormat="1" ht="14.25" customHeight="1">
      <c r="A18" s="243" t="s">
        <v>81</v>
      </c>
      <c r="B18" s="244"/>
      <c r="C18" s="244"/>
      <c r="D18" s="244"/>
      <c r="E18" s="244"/>
      <c r="F18" s="244"/>
      <c r="G18" s="244"/>
      <c r="H18" s="245"/>
    </row>
    <row r="19" spans="1:8" s="2" customFormat="1" ht="16.5" customHeight="1">
      <c r="A19" s="165">
        <v>3</v>
      </c>
      <c r="B19" s="101" t="s">
        <v>217</v>
      </c>
      <c r="C19" s="165" t="s">
        <v>71</v>
      </c>
      <c r="D19" s="203" t="s">
        <v>31</v>
      </c>
      <c r="E19" s="203" t="s">
        <v>104</v>
      </c>
      <c r="F19" s="203">
        <v>4</v>
      </c>
      <c r="G19" s="235" t="s">
        <v>7</v>
      </c>
      <c r="H19" s="184">
        <v>2200</v>
      </c>
    </row>
    <row r="20" spans="1:8" s="2" customFormat="1" ht="12.75" customHeight="1">
      <c r="A20" s="165"/>
      <c r="B20" s="101"/>
      <c r="C20" s="165"/>
      <c r="D20" s="204"/>
      <c r="E20" s="204"/>
      <c r="F20" s="204"/>
      <c r="G20" s="236"/>
      <c r="H20" s="184"/>
    </row>
    <row r="21" spans="1:8" s="2" customFormat="1" ht="12.75" customHeight="1">
      <c r="A21" s="169" t="s">
        <v>110</v>
      </c>
      <c r="B21" s="170"/>
      <c r="C21" s="170"/>
      <c r="D21" s="170"/>
      <c r="E21" s="170"/>
      <c r="F21" s="170"/>
      <c r="G21" s="170"/>
      <c r="H21" s="171"/>
    </row>
    <row r="22" spans="1:8" s="2" customFormat="1" ht="12.75" customHeight="1">
      <c r="A22" s="106">
        <v>4</v>
      </c>
      <c r="B22" s="90" t="s">
        <v>236</v>
      </c>
      <c r="C22" s="106" t="s">
        <v>72</v>
      </c>
      <c r="D22" s="203" t="s">
        <v>34</v>
      </c>
      <c r="E22" s="203" t="s">
        <v>104</v>
      </c>
      <c r="F22" s="203">
        <v>5</v>
      </c>
      <c r="G22" s="237" t="s">
        <v>7</v>
      </c>
      <c r="H22" s="251">
        <v>500</v>
      </c>
    </row>
    <row r="23" spans="1:8" s="2" customFormat="1" ht="16.5" customHeight="1">
      <c r="A23" s="107"/>
      <c r="B23" s="91"/>
      <c r="C23" s="107"/>
      <c r="D23" s="204"/>
      <c r="E23" s="204"/>
      <c r="F23" s="204"/>
      <c r="G23" s="238"/>
      <c r="H23" s="252"/>
    </row>
    <row r="24" spans="1:8" ht="13.5" customHeight="1">
      <c r="A24" s="248" t="s">
        <v>11</v>
      </c>
      <c r="B24" s="249"/>
      <c r="C24" s="249"/>
      <c r="D24" s="249"/>
      <c r="E24" s="249"/>
      <c r="F24" s="249"/>
      <c r="G24" s="250"/>
      <c r="H24" s="36">
        <f>H16+H19+H22</f>
        <v>4900</v>
      </c>
    </row>
    <row r="25" spans="1:8" s="2" customFormat="1" ht="12" customHeight="1">
      <c r="A25" s="243" t="s">
        <v>56</v>
      </c>
      <c r="B25" s="244"/>
      <c r="C25" s="244"/>
      <c r="D25" s="244"/>
      <c r="E25" s="244"/>
      <c r="F25" s="244"/>
      <c r="G25" s="244"/>
      <c r="H25" s="245"/>
    </row>
    <row r="26" spans="1:8" s="2" customFormat="1" ht="13.5" customHeight="1">
      <c r="A26" s="257" t="s">
        <v>43</v>
      </c>
      <c r="B26" s="258"/>
      <c r="C26" s="258"/>
      <c r="D26" s="258"/>
      <c r="E26" s="258"/>
      <c r="F26" s="258"/>
      <c r="G26" s="258"/>
      <c r="H26" s="259"/>
    </row>
    <row r="27" spans="1:8" s="3" customFormat="1" ht="13.5" customHeight="1">
      <c r="A27" s="243" t="s">
        <v>55</v>
      </c>
      <c r="B27" s="244"/>
      <c r="C27" s="244"/>
      <c r="D27" s="244"/>
      <c r="E27" s="244"/>
      <c r="F27" s="244"/>
      <c r="G27" s="244"/>
      <c r="H27" s="245"/>
    </row>
    <row r="28" spans="1:8" s="3" customFormat="1" ht="12.75">
      <c r="A28" s="165">
        <v>5</v>
      </c>
      <c r="B28" s="101" t="s">
        <v>218</v>
      </c>
      <c r="C28" s="165" t="s">
        <v>72</v>
      </c>
      <c r="D28" s="203" t="s">
        <v>31</v>
      </c>
      <c r="E28" s="203" t="s">
        <v>104</v>
      </c>
      <c r="F28" s="203">
        <v>4</v>
      </c>
      <c r="G28" s="235" t="s">
        <v>1</v>
      </c>
      <c r="H28" s="151">
        <v>2200</v>
      </c>
    </row>
    <row r="29" spans="1:8" s="3" customFormat="1" ht="20.25" customHeight="1">
      <c r="A29" s="165"/>
      <c r="B29" s="101"/>
      <c r="C29" s="165"/>
      <c r="D29" s="204"/>
      <c r="E29" s="204"/>
      <c r="F29" s="204"/>
      <c r="G29" s="236"/>
      <c r="H29" s="152"/>
    </row>
    <row r="30" spans="1:8" s="2" customFormat="1" ht="14.25" customHeight="1">
      <c r="A30" s="169" t="s">
        <v>82</v>
      </c>
      <c r="B30" s="170"/>
      <c r="C30" s="170"/>
      <c r="D30" s="170"/>
      <c r="E30" s="170"/>
      <c r="F30" s="170"/>
      <c r="G30" s="170"/>
      <c r="H30" s="171"/>
    </row>
    <row r="31" spans="1:8" s="2" customFormat="1" ht="14.25" customHeight="1">
      <c r="A31" s="106">
        <v>6</v>
      </c>
      <c r="B31" s="90" t="s">
        <v>219</v>
      </c>
      <c r="C31" s="106" t="s">
        <v>36</v>
      </c>
      <c r="D31" s="203" t="s">
        <v>31</v>
      </c>
      <c r="E31" s="263" t="s">
        <v>104</v>
      </c>
      <c r="F31" s="203">
        <v>4</v>
      </c>
      <c r="G31" s="237" t="s">
        <v>1</v>
      </c>
      <c r="H31" s="151">
        <v>2200</v>
      </c>
    </row>
    <row r="32" spans="1:8" s="2" customFormat="1" ht="15.75" customHeight="1">
      <c r="A32" s="107"/>
      <c r="B32" s="91"/>
      <c r="C32" s="107"/>
      <c r="D32" s="204"/>
      <c r="E32" s="204"/>
      <c r="F32" s="204"/>
      <c r="G32" s="238"/>
      <c r="H32" s="152"/>
    </row>
    <row r="33" spans="1:8" s="2" customFormat="1" ht="15" customHeight="1">
      <c r="A33" s="243" t="s">
        <v>51</v>
      </c>
      <c r="B33" s="244"/>
      <c r="C33" s="244"/>
      <c r="D33" s="244"/>
      <c r="E33" s="244"/>
      <c r="F33" s="244"/>
      <c r="G33" s="244"/>
      <c r="H33" s="245"/>
    </row>
    <row r="34" spans="1:8" s="2" customFormat="1" ht="14.25" customHeight="1">
      <c r="A34" s="165">
        <v>7</v>
      </c>
      <c r="B34" s="101" t="s">
        <v>220</v>
      </c>
      <c r="C34" s="165" t="s">
        <v>109</v>
      </c>
      <c r="D34" s="203" t="s">
        <v>31</v>
      </c>
      <c r="E34" s="203" t="s">
        <v>104</v>
      </c>
      <c r="F34" s="203">
        <v>4</v>
      </c>
      <c r="G34" s="237" t="s">
        <v>1</v>
      </c>
      <c r="H34" s="151">
        <v>2600</v>
      </c>
    </row>
    <row r="35" spans="1:8" s="2" customFormat="1" ht="17.25" customHeight="1">
      <c r="A35" s="165"/>
      <c r="B35" s="101"/>
      <c r="C35" s="165"/>
      <c r="D35" s="204"/>
      <c r="E35" s="204"/>
      <c r="F35" s="204"/>
      <c r="G35" s="238"/>
      <c r="H35" s="152"/>
    </row>
    <row r="36" spans="1:8" s="2" customFormat="1" ht="12.75">
      <c r="A36" s="165">
        <v>8</v>
      </c>
      <c r="B36" s="101" t="s">
        <v>221</v>
      </c>
      <c r="C36" s="165" t="s">
        <v>109</v>
      </c>
      <c r="D36" s="203" t="s">
        <v>31</v>
      </c>
      <c r="E36" s="203" t="s">
        <v>104</v>
      </c>
      <c r="F36" s="203">
        <v>4</v>
      </c>
      <c r="G36" s="237" t="s">
        <v>1</v>
      </c>
      <c r="H36" s="151">
        <v>1500</v>
      </c>
    </row>
    <row r="37" spans="1:8" s="2" customFormat="1" ht="15.75" customHeight="1">
      <c r="A37" s="165"/>
      <c r="B37" s="101"/>
      <c r="C37" s="165"/>
      <c r="D37" s="204"/>
      <c r="E37" s="204"/>
      <c r="F37" s="204"/>
      <c r="G37" s="238"/>
      <c r="H37" s="152"/>
    </row>
    <row r="38" spans="1:8" ht="15.75" customHeight="1">
      <c r="A38" s="248" t="s">
        <v>12</v>
      </c>
      <c r="B38" s="249"/>
      <c r="C38" s="249"/>
      <c r="D38" s="249"/>
      <c r="E38" s="249"/>
      <c r="F38" s="249"/>
      <c r="G38" s="250"/>
      <c r="H38" s="36">
        <f>H28+H31+H34+H36</f>
        <v>8500</v>
      </c>
    </row>
    <row r="39" spans="1:8" s="22" customFormat="1" ht="13.5" customHeight="1">
      <c r="A39" s="248" t="s">
        <v>22</v>
      </c>
      <c r="B39" s="249"/>
      <c r="C39" s="249"/>
      <c r="D39" s="249"/>
      <c r="E39" s="249"/>
      <c r="F39" s="249"/>
      <c r="G39" s="250"/>
      <c r="H39" s="36">
        <f>H12+H24+H38</f>
        <v>14000</v>
      </c>
    </row>
    <row r="40" spans="1:8" s="3" customFormat="1" ht="12.75" customHeight="1">
      <c r="A40" s="243" t="s">
        <v>57</v>
      </c>
      <c r="B40" s="244"/>
      <c r="C40" s="244"/>
      <c r="D40" s="244"/>
      <c r="E40" s="244"/>
      <c r="F40" s="244"/>
      <c r="G40" s="244"/>
      <c r="H40" s="245"/>
    </row>
    <row r="41" spans="1:8" s="3" customFormat="1" ht="14.25" customHeight="1">
      <c r="A41" s="243" t="s">
        <v>43</v>
      </c>
      <c r="B41" s="244"/>
      <c r="C41" s="244"/>
      <c r="D41" s="244"/>
      <c r="E41" s="244"/>
      <c r="F41" s="244"/>
      <c r="G41" s="244"/>
      <c r="H41" s="245"/>
    </row>
    <row r="42" spans="1:8" s="3" customFormat="1" ht="13.5" customHeight="1">
      <c r="A42" s="169" t="s">
        <v>85</v>
      </c>
      <c r="B42" s="170"/>
      <c r="C42" s="170"/>
      <c r="D42" s="170"/>
      <c r="E42" s="170"/>
      <c r="F42" s="170"/>
      <c r="G42" s="170"/>
      <c r="H42" s="171"/>
    </row>
    <row r="43" spans="1:8" s="2" customFormat="1" ht="12.75">
      <c r="A43" s="107">
        <v>9</v>
      </c>
      <c r="B43" s="101" t="s">
        <v>192</v>
      </c>
      <c r="C43" s="107" t="s">
        <v>92</v>
      </c>
      <c r="D43" s="203" t="s">
        <v>86</v>
      </c>
      <c r="E43" s="263" t="s">
        <v>104</v>
      </c>
      <c r="F43" s="263">
        <v>4</v>
      </c>
      <c r="G43" s="280" t="s">
        <v>2</v>
      </c>
      <c r="H43" s="272">
        <v>0</v>
      </c>
    </row>
    <row r="44" spans="1:8" s="2" customFormat="1" ht="33.75" customHeight="1">
      <c r="A44" s="165"/>
      <c r="B44" s="101"/>
      <c r="C44" s="165"/>
      <c r="D44" s="204"/>
      <c r="E44" s="204"/>
      <c r="F44" s="204"/>
      <c r="G44" s="238"/>
      <c r="H44" s="152"/>
    </row>
    <row r="45" spans="1:8" s="2" customFormat="1" ht="13.5" customHeight="1">
      <c r="A45" s="243" t="s">
        <v>87</v>
      </c>
      <c r="B45" s="244"/>
      <c r="C45" s="244"/>
      <c r="D45" s="244"/>
      <c r="E45" s="244"/>
      <c r="F45" s="244"/>
      <c r="G45" s="244"/>
      <c r="H45" s="245"/>
    </row>
    <row r="46" spans="1:8" s="2" customFormat="1" ht="12.75" customHeight="1">
      <c r="A46" s="165">
        <v>10</v>
      </c>
      <c r="B46" s="101" t="s">
        <v>193</v>
      </c>
      <c r="C46" s="165" t="s">
        <v>72</v>
      </c>
      <c r="D46" s="203" t="s">
        <v>88</v>
      </c>
      <c r="E46" s="203" t="s">
        <v>104</v>
      </c>
      <c r="F46" s="203">
        <v>4</v>
      </c>
      <c r="G46" s="269" t="s">
        <v>2</v>
      </c>
      <c r="H46" s="151">
        <v>700</v>
      </c>
    </row>
    <row r="47" spans="1:8" s="2" customFormat="1" ht="20.25" customHeight="1">
      <c r="A47" s="165"/>
      <c r="B47" s="101"/>
      <c r="C47" s="165"/>
      <c r="D47" s="204"/>
      <c r="E47" s="204"/>
      <c r="F47" s="204"/>
      <c r="G47" s="270"/>
      <c r="H47" s="152"/>
    </row>
    <row r="48" spans="1:8" s="2" customFormat="1" ht="12.75" customHeight="1">
      <c r="A48" s="169" t="s">
        <v>158</v>
      </c>
      <c r="B48" s="170"/>
      <c r="C48" s="170"/>
      <c r="D48" s="170"/>
      <c r="E48" s="170"/>
      <c r="F48" s="170"/>
      <c r="G48" s="170"/>
      <c r="H48" s="171"/>
    </row>
    <row r="49" spans="1:8" s="2" customFormat="1" ht="15" customHeight="1">
      <c r="A49" s="92">
        <v>11</v>
      </c>
      <c r="B49" s="90" t="s">
        <v>191</v>
      </c>
      <c r="C49" s="165" t="s">
        <v>10</v>
      </c>
      <c r="D49" s="168" t="s">
        <v>31</v>
      </c>
      <c r="E49" s="168" t="s">
        <v>104</v>
      </c>
      <c r="F49" s="303">
        <v>4</v>
      </c>
      <c r="G49" s="302" t="s">
        <v>2</v>
      </c>
      <c r="H49" s="279">
        <v>1100</v>
      </c>
    </row>
    <row r="50" spans="1:8" s="2" customFormat="1" ht="23.25" customHeight="1">
      <c r="A50" s="92"/>
      <c r="B50" s="91"/>
      <c r="C50" s="165"/>
      <c r="D50" s="168"/>
      <c r="E50" s="168"/>
      <c r="F50" s="303"/>
      <c r="G50" s="302"/>
      <c r="H50" s="279"/>
    </row>
    <row r="51" spans="1:8" ht="13.5" customHeight="1">
      <c r="A51" s="243" t="s">
        <v>70</v>
      </c>
      <c r="B51" s="244"/>
      <c r="C51" s="244"/>
      <c r="D51" s="244"/>
      <c r="E51" s="244"/>
      <c r="F51" s="244"/>
      <c r="G51" s="244"/>
      <c r="H51" s="245"/>
    </row>
    <row r="52" spans="1:8" s="3" customFormat="1" ht="12.75" customHeight="1">
      <c r="A52" s="165">
        <v>12</v>
      </c>
      <c r="B52" s="277" t="s">
        <v>261</v>
      </c>
      <c r="C52" s="165" t="s">
        <v>10</v>
      </c>
      <c r="D52" s="203" t="s">
        <v>31</v>
      </c>
      <c r="E52" s="203" t="s">
        <v>104</v>
      </c>
      <c r="F52" s="203">
        <v>4</v>
      </c>
      <c r="G52" s="269" t="s">
        <v>2</v>
      </c>
      <c r="H52" s="251">
        <v>3200</v>
      </c>
    </row>
    <row r="53" spans="1:8" s="3" customFormat="1" ht="13.5" customHeight="1">
      <c r="A53" s="165"/>
      <c r="B53" s="278"/>
      <c r="C53" s="165"/>
      <c r="D53" s="204"/>
      <c r="E53" s="204"/>
      <c r="F53" s="204"/>
      <c r="G53" s="270"/>
      <c r="H53" s="252"/>
    </row>
    <row r="54" spans="1:8" ht="12.75" customHeight="1">
      <c r="A54" s="248" t="s">
        <v>35</v>
      </c>
      <c r="B54" s="249"/>
      <c r="C54" s="249"/>
      <c r="D54" s="249"/>
      <c r="E54" s="249"/>
      <c r="F54" s="249"/>
      <c r="G54" s="250"/>
      <c r="H54" s="36">
        <f>H43+H46+H49+H52</f>
        <v>5000</v>
      </c>
    </row>
    <row r="55" spans="1:8" s="2" customFormat="1" ht="14.25" customHeight="1">
      <c r="A55" s="264" t="s">
        <v>58</v>
      </c>
      <c r="B55" s="265"/>
      <c r="C55" s="265"/>
      <c r="D55" s="265"/>
      <c r="E55" s="265"/>
      <c r="F55" s="265"/>
      <c r="G55" s="265"/>
      <c r="H55" s="266"/>
    </row>
    <row r="56" spans="1:8" s="2" customFormat="1" ht="13.5" customHeight="1">
      <c r="A56" s="257" t="s">
        <v>43</v>
      </c>
      <c r="B56" s="258"/>
      <c r="C56" s="258"/>
      <c r="D56" s="258"/>
      <c r="E56" s="258"/>
      <c r="F56" s="258"/>
      <c r="G56" s="258"/>
      <c r="H56" s="259"/>
    </row>
    <row r="57" spans="1:8" s="2" customFormat="1" ht="13.5" customHeight="1">
      <c r="A57" s="291" t="s">
        <v>59</v>
      </c>
      <c r="B57" s="258"/>
      <c r="C57" s="258"/>
      <c r="D57" s="258"/>
      <c r="E57" s="258"/>
      <c r="F57" s="258"/>
      <c r="G57" s="258"/>
      <c r="H57" s="259"/>
    </row>
    <row r="58" spans="1:8" s="2" customFormat="1" ht="13.5" customHeight="1">
      <c r="A58" s="223">
        <v>13</v>
      </c>
      <c r="B58" s="101" t="s">
        <v>224</v>
      </c>
      <c r="C58" s="165" t="s">
        <v>10</v>
      </c>
      <c r="D58" s="262" t="s">
        <v>31</v>
      </c>
      <c r="E58" s="241" t="s">
        <v>104</v>
      </c>
      <c r="F58" s="262">
        <v>4</v>
      </c>
      <c r="G58" s="281" t="s">
        <v>5</v>
      </c>
      <c r="H58" s="271">
        <v>1300</v>
      </c>
    </row>
    <row r="59" spans="1:8" s="2" customFormat="1" ht="13.5" customHeight="1">
      <c r="A59" s="223"/>
      <c r="B59" s="101"/>
      <c r="C59" s="165"/>
      <c r="D59" s="262"/>
      <c r="E59" s="242"/>
      <c r="F59" s="262"/>
      <c r="G59" s="223"/>
      <c r="H59" s="271"/>
    </row>
    <row r="60" spans="1:8" s="14" customFormat="1" ht="13.5" customHeight="1">
      <c r="A60" s="243" t="s">
        <v>84</v>
      </c>
      <c r="B60" s="244"/>
      <c r="C60" s="244"/>
      <c r="D60" s="244"/>
      <c r="E60" s="244"/>
      <c r="F60" s="244"/>
      <c r="G60" s="244"/>
      <c r="H60" s="245"/>
    </row>
    <row r="61" spans="1:8" s="2" customFormat="1" ht="17.25" customHeight="1">
      <c r="A61" s="165">
        <v>14</v>
      </c>
      <c r="B61" s="101" t="s">
        <v>225</v>
      </c>
      <c r="C61" s="165" t="s">
        <v>72</v>
      </c>
      <c r="D61" s="203" t="s">
        <v>31</v>
      </c>
      <c r="E61" s="203" t="s">
        <v>104</v>
      </c>
      <c r="F61" s="203">
        <v>4</v>
      </c>
      <c r="G61" s="237" t="s">
        <v>5</v>
      </c>
      <c r="H61" s="151">
        <v>1100</v>
      </c>
    </row>
    <row r="62" spans="1:8" s="2" customFormat="1" ht="9.75" customHeight="1">
      <c r="A62" s="165"/>
      <c r="B62" s="101"/>
      <c r="C62" s="165"/>
      <c r="D62" s="204"/>
      <c r="E62" s="204"/>
      <c r="F62" s="204"/>
      <c r="G62" s="238"/>
      <c r="H62" s="152"/>
    </row>
    <row r="63" spans="1:8" s="2" customFormat="1" ht="12.75" customHeight="1">
      <c r="A63" s="169" t="s">
        <v>110</v>
      </c>
      <c r="B63" s="170"/>
      <c r="C63" s="170"/>
      <c r="D63" s="170"/>
      <c r="E63" s="170"/>
      <c r="F63" s="170"/>
      <c r="G63" s="170"/>
      <c r="H63" s="171"/>
    </row>
    <row r="64" spans="1:8" s="2" customFormat="1" ht="12.75" customHeight="1">
      <c r="A64" s="106">
        <v>15</v>
      </c>
      <c r="B64" s="90" t="s">
        <v>194</v>
      </c>
      <c r="C64" s="106" t="s">
        <v>72</v>
      </c>
      <c r="D64" s="203" t="s">
        <v>34</v>
      </c>
      <c r="E64" s="203" t="s">
        <v>104</v>
      </c>
      <c r="F64" s="203">
        <v>5</v>
      </c>
      <c r="G64" s="237" t="s">
        <v>5</v>
      </c>
      <c r="H64" s="251">
        <v>1300</v>
      </c>
    </row>
    <row r="65" spans="1:8" s="2" customFormat="1" ht="15" customHeight="1">
      <c r="A65" s="107"/>
      <c r="B65" s="91"/>
      <c r="C65" s="107"/>
      <c r="D65" s="204"/>
      <c r="E65" s="204"/>
      <c r="F65" s="204"/>
      <c r="G65" s="238"/>
      <c r="H65" s="252"/>
    </row>
    <row r="66" spans="1:8" s="22" customFormat="1" ht="13.5" customHeight="1">
      <c r="A66" s="248" t="s">
        <v>14</v>
      </c>
      <c r="B66" s="249"/>
      <c r="C66" s="249"/>
      <c r="D66" s="249"/>
      <c r="E66" s="249"/>
      <c r="F66" s="249"/>
      <c r="G66" s="250"/>
      <c r="H66" s="36">
        <f>H58+H61+H64</f>
        <v>3700</v>
      </c>
    </row>
    <row r="67" spans="1:8" s="3" customFormat="1" ht="13.5" customHeight="1">
      <c r="A67" s="243" t="s">
        <v>60</v>
      </c>
      <c r="B67" s="244"/>
      <c r="C67" s="244"/>
      <c r="D67" s="244"/>
      <c r="E67" s="244"/>
      <c r="F67" s="244"/>
      <c r="G67" s="244"/>
      <c r="H67" s="245"/>
    </row>
    <row r="68" spans="1:8" s="22" customFormat="1" ht="13.5" customHeight="1">
      <c r="A68" s="243" t="s">
        <v>43</v>
      </c>
      <c r="B68" s="244"/>
      <c r="C68" s="244"/>
      <c r="D68" s="244"/>
      <c r="E68" s="244"/>
      <c r="F68" s="244"/>
      <c r="G68" s="244"/>
      <c r="H68" s="245"/>
    </row>
    <row r="69" spans="1:8" s="3" customFormat="1" ht="13.5" customHeight="1">
      <c r="A69" s="169" t="s">
        <v>85</v>
      </c>
      <c r="B69" s="170"/>
      <c r="C69" s="170"/>
      <c r="D69" s="170"/>
      <c r="E69" s="170"/>
      <c r="F69" s="170"/>
      <c r="G69" s="170"/>
      <c r="H69" s="171"/>
    </row>
    <row r="70" spans="1:8" s="3" customFormat="1" ht="12.75" customHeight="1">
      <c r="A70" s="172">
        <v>16</v>
      </c>
      <c r="B70" s="101" t="s">
        <v>195</v>
      </c>
      <c r="C70" s="106" t="s">
        <v>89</v>
      </c>
      <c r="D70" s="166" t="s">
        <v>86</v>
      </c>
      <c r="E70" s="203" t="s">
        <v>104</v>
      </c>
      <c r="F70" s="203">
        <v>4</v>
      </c>
      <c r="G70" s="237" t="s">
        <v>8</v>
      </c>
      <c r="H70" s="251">
        <v>0</v>
      </c>
    </row>
    <row r="71" spans="1:8" s="3" customFormat="1" ht="27.75" customHeight="1">
      <c r="A71" s="173"/>
      <c r="B71" s="101"/>
      <c r="C71" s="107"/>
      <c r="D71" s="167"/>
      <c r="E71" s="204"/>
      <c r="F71" s="204"/>
      <c r="G71" s="238"/>
      <c r="H71" s="252"/>
    </row>
    <row r="72" spans="1:8" s="22" customFormat="1" ht="12.75" customHeight="1">
      <c r="A72" s="49"/>
      <c r="B72" s="50"/>
      <c r="C72" s="50"/>
      <c r="D72" s="253" t="s">
        <v>90</v>
      </c>
      <c r="E72" s="253"/>
      <c r="F72" s="253"/>
      <c r="G72" s="254"/>
      <c r="H72" s="36">
        <f>H70</f>
        <v>0</v>
      </c>
    </row>
    <row r="73" spans="1:8" ht="12.75" customHeight="1">
      <c r="A73" s="248" t="s">
        <v>23</v>
      </c>
      <c r="B73" s="249"/>
      <c r="C73" s="249"/>
      <c r="D73" s="249"/>
      <c r="E73" s="249"/>
      <c r="F73" s="249"/>
      <c r="G73" s="250"/>
      <c r="H73" s="36">
        <f>H54+H66+H72</f>
        <v>8700</v>
      </c>
    </row>
    <row r="74" spans="1:8" ht="12.75">
      <c r="A74" s="243" t="s">
        <v>61</v>
      </c>
      <c r="B74" s="244"/>
      <c r="C74" s="244"/>
      <c r="D74" s="244"/>
      <c r="E74" s="244"/>
      <c r="F74" s="244"/>
      <c r="G74" s="244"/>
      <c r="H74" s="245"/>
    </row>
    <row r="75" spans="1:8" ht="12.75">
      <c r="A75" s="243" t="s">
        <v>43</v>
      </c>
      <c r="B75" s="244"/>
      <c r="C75" s="244"/>
      <c r="D75" s="244"/>
      <c r="E75" s="244"/>
      <c r="F75" s="244"/>
      <c r="G75" s="244"/>
      <c r="H75" s="245"/>
    </row>
    <row r="76" spans="1:8" ht="12.75">
      <c r="A76" s="243" t="s">
        <v>69</v>
      </c>
      <c r="B76" s="244"/>
      <c r="C76" s="244"/>
      <c r="D76" s="244"/>
      <c r="E76" s="244"/>
      <c r="F76" s="244"/>
      <c r="G76" s="244"/>
      <c r="H76" s="245"/>
    </row>
    <row r="77" spans="1:8" ht="12.75">
      <c r="A77" s="220">
        <v>17</v>
      </c>
      <c r="B77" s="282" t="s">
        <v>125</v>
      </c>
      <c r="C77" s="255" t="s">
        <v>140</v>
      </c>
      <c r="D77" s="203" t="s">
        <v>31</v>
      </c>
      <c r="E77" s="203" t="s">
        <v>104</v>
      </c>
      <c r="F77" s="260">
        <v>4</v>
      </c>
      <c r="G77" s="256" t="s">
        <v>122</v>
      </c>
      <c r="H77" s="209">
        <v>1200</v>
      </c>
    </row>
    <row r="78" spans="1:8" ht="12.75">
      <c r="A78" s="221"/>
      <c r="B78" s="283"/>
      <c r="C78" s="240"/>
      <c r="D78" s="204"/>
      <c r="E78" s="204"/>
      <c r="F78" s="261"/>
      <c r="G78" s="221"/>
      <c r="H78" s="210"/>
    </row>
    <row r="79" spans="1:8" ht="12.75">
      <c r="A79" s="51"/>
      <c r="B79" s="38"/>
      <c r="C79" s="38"/>
      <c r="D79" s="38"/>
      <c r="E79" s="38"/>
      <c r="F79" s="244" t="s">
        <v>124</v>
      </c>
      <c r="G79" s="245"/>
      <c r="H79" s="36">
        <f>H77</f>
        <v>1200</v>
      </c>
    </row>
    <row r="80" spans="1:8" s="3" customFormat="1" ht="14.25" customHeight="1">
      <c r="A80" s="243" t="s">
        <v>62</v>
      </c>
      <c r="B80" s="244"/>
      <c r="C80" s="244"/>
      <c r="D80" s="244"/>
      <c r="E80" s="244"/>
      <c r="F80" s="244"/>
      <c r="G80" s="244"/>
      <c r="H80" s="245"/>
    </row>
    <row r="81" spans="1:8" s="3" customFormat="1" ht="15" customHeight="1">
      <c r="A81" s="243" t="s">
        <v>43</v>
      </c>
      <c r="B81" s="244"/>
      <c r="C81" s="244"/>
      <c r="D81" s="244"/>
      <c r="E81" s="244"/>
      <c r="F81" s="244"/>
      <c r="G81" s="244"/>
      <c r="H81" s="245"/>
    </row>
    <row r="82" spans="1:8" s="3" customFormat="1" ht="12.75" customHeight="1">
      <c r="A82" s="169" t="s">
        <v>84</v>
      </c>
      <c r="B82" s="170"/>
      <c r="C82" s="170"/>
      <c r="D82" s="170"/>
      <c r="E82" s="170"/>
      <c r="F82" s="170"/>
      <c r="G82" s="170"/>
      <c r="H82" s="171"/>
    </row>
    <row r="83" spans="1:8" s="3" customFormat="1" ht="12.75">
      <c r="A83" s="106">
        <v>18</v>
      </c>
      <c r="B83" s="90" t="s">
        <v>222</v>
      </c>
      <c r="C83" s="106" t="s">
        <v>72</v>
      </c>
      <c r="D83" s="203" t="s">
        <v>31</v>
      </c>
      <c r="E83" s="203" t="s">
        <v>104</v>
      </c>
      <c r="F83" s="203">
        <v>4</v>
      </c>
      <c r="G83" s="235" t="s">
        <v>3</v>
      </c>
      <c r="H83" s="251">
        <v>2200</v>
      </c>
    </row>
    <row r="84" spans="1:8" s="3" customFormat="1" ht="27" customHeight="1">
      <c r="A84" s="107"/>
      <c r="B84" s="91"/>
      <c r="C84" s="107"/>
      <c r="D84" s="204"/>
      <c r="E84" s="204"/>
      <c r="F84" s="204"/>
      <c r="G84" s="236"/>
      <c r="H84" s="252"/>
    </row>
    <row r="85" spans="1:8" s="2" customFormat="1" ht="13.5" customHeight="1">
      <c r="A85" s="232" t="s">
        <v>63</v>
      </c>
      <c r="B85" s="233"/>
      <c r="C85" s="233"/>
      <c r="D85" s="233"/>
      <c r="E85" s="233"/>
      <c r="F85" s="233"/>
      <c r="G85" s="233"/>
      <c r="H85" s="234"/>
    </row>
    <row r="86" spans="1:8" s="2" customFormat="1" ht="13.5" customHeight="1">
      <c r="A86" s="106">
        <v>19</v>
      </c>
      <c r="B86" s="101" t="s">
        <v>223</v>
      </c>
      <c r="C86" s="106" t="s">
        <v>72</v>
      </c>
      <c r="D86" s="203" t="s">
        <v>31</v>
      </c>
      <c r="E86" s="203" t="s">
        <v>104</v>
      </c>
      <c r="F86" s="203">
        <v>4</v>
      </c>
      <c r="G86" s="237" t="s">
        <v>3</v>
      </c>
      <c r="H86" s="151">
        <v>1100</v>
      </c>
    </row>
    <row r="87" spans="1:8" s="2" customFormat="1" ht="17.25" customHeight="1">
      <c r="A87" s="107"/>
      <c r="B87" s="101"/>
      <c r="C87" s="107"/>
      <c r="D87" s="204"/>
      <c r="E87" s="204"/>
      <c r="F87" s="204"/>
      <c r="G87" s="238"/>
      <c r="H87" s="152"/>
    </row>
    <row r="88" spans="1:8" s="22" customFormat="1" ht="12.75">
      <c r="A88" s="248" t="s">
        <v>16</v>
      </c>
      <c r="B88" s="249"/>
      <c r="C88" s="249"/>
      <c r="D88" s="249"/>
      <c r="E88" s="249"/>
      <c r="F88" s="249"/>
      <c r="G88" s="250"/>
      <c r="H88" s="36">
        <f>H83+H86</f>
        <v>3300</v>
      </c>
    </row>
    <row r="89" spans="1:8" ht="12.75">
      <c r="A89" s="248" t="s">
        <v>25</v>
      </c>
      <c r="B89" s="249"/>
      <c r="C89" s="249"/>
      <c r="D89" s="249"/>
      <c r="E89" s="249"/>
      <c r="F89" s="249"/>
      <c r="G89" s="250"/>
      <c r="H89" s="36">
        <f>H79+H88</f>
        <v>4500</v>
      </c>
    </row>
    <row r="90" spans="1:8" s="2" customFormat="1" ht="12.75">
      <c r="A90" s="243" t="s">
        <v>65</v>
      </c>
      <c r="B90" s="244"/>
      <c r="C90" s="244"/>
      <c r="D90" s="244"/>
      <c r="E90" s="244"/>
      <c r="F90" s="244"/>
      <c r="G90" s="244"/>
      <c r="H90" s="245"/>
    </row>
    <row r="91" spans="1:8" s="2" customFormat="1" ht="17.25" customHeight="1">
      <c r="A91" s="243" t="s">
        <v>43</v>
      </c>
      <c r="B91" s="244"/>
      <c r="C91" s="244"/>
      <c r="D91" s="244"/>
      <c r="E91" s="244"/>
      <c r="F91" s="244"/>
      <c r="G91" s="244"/>
      <c r="H91" s="245"/>
    </row>
    <row r="92" spans="1:8" s="2" customFormat="1" ht="15.75" customHeight="1">
      <c r="A92" s="243" t="s">
        <v>84</v>
      </c>
      <c r="B92" s="244"/>
      <c r="C92" s="244"/>
      <c r="D92" s="244"/>
      <c r="E92" s="244"/>
      <c r="F92" s="244"/>
      <c r="G92" s="244"/>
      <c r="H92" s="245"/>
    </row>
    <row r="93" spans="1:8" s="2" customFormat="1" ht="12.75" customHeight="1">
      <c r="A93" s="220">
        <v>20</v>
      </c>
      <c r="B93" s="101" t="s">
        <v>226</v>
      </c>
      <c r="C93" s="220" t="s">
        <v>139</v>
      </c>
      <c r="D93" s="260" t="s">
        <v>31</v>
      </c>
      <c r="E93" s="203" t="s">
        <v>104</v>
      </c>
      <c r="F93" s="262">
        <v>4</v>
      </c>
      <c r="G93" s="239" t="s">
        <v>4</v>
      </c>
      <c r="H93" s="271">
        <v>2200</v>
      </c>
    </row>
    <row r="94" spans="1:8" s="2" customFormat="1" ht="18" customHeight="1">
      <c r="A94" s="221"/>
      <c r="B94" s="101"/>
      <c r="C94" s="221"/>
      <c r="D94" s="261"/>
      <c r="E94" s="204"/>
      <c r="F94" s="262"/>
      <c r="G94" s="240"/>
      <c r="H94" s="271"/>
    </row>
    <row r="95" spans="1:8" s="2" customFormat="1" ht="12.75" customHeight="1">
      <c r="A95" s="92">
        <v>21</v>
      </c>
      <c r="B95" s="101" t="s">
        <v>227</v>
      </c>
      <c r="C95" s="92" t="s">
        <v>72</v>
      </c>
      <c r="D95" s="241" t="s">
        <v>31</v>
      </c>
      <c r="E95" s="203" t="s">
        <v>104</v>
      </c>
      <c r="F95" s="203">
        <v>4</v>
      </c>
      <c r="G95" s="246" t="s">
        <v>4</v>
      </c>
      <c r="H95" s="209">
        <v>1100</v>
      </c>
    </row>
    <row r="96" spans="1:8" s="2" customFormat="1" ht="12.75" customHeight="1">
      <c r="A96" s="92"/>
      <c r="B96" s="101"/>
      <c r="C96" s="92"/>
      <c r="D96" s="242"/>
      <c r="E96" s="204"/>
      <c r="F96" s="204"/>
      <c r="G96" s="247"/>
      <c r="H96" s="210"/>
    </row>
    <row r="97" spans="1:8" s="2" customFormat="1" ht="12.75">
      <c r="A97" s="232" t="s">
        <v>82</v>
      </c>
      <c r="B97" s="233"/>
      <c r="C97" s="233"/>
      <c r="D97" s="233"/>
      <c r="E97" s="233"/>
      <c r="F97" s="233"/>
      <c r="G97" s="233"/>
      <c r="H97" s="234"/>
    </row>
    <row r="98" spans="1:8" s="2" customFormat="1" ht="14.25" customHeight="1">
      <c r="A98" s="165">
        <v>22</v>
      </c>
      <c r="B98" s="101" t="s">
        <v>228</v>
      </c>
      <c r="C98" s="165" t="s">
        <v>36</v>
      </c>
      <c r="D98" s="203" t="s">
        <v>31</v>
      </c>
      <c r="E98" s="203" t="s">
        <v>104</v>
      </c>
      <c r="F98" s="203">
        <v>4</v>
      </c>
      <c r="G98" s="235" t="s">
        <v>4</v>
      </c>
      <c r="H98" s="151">
        <v>2200</v>
      </c>
    </row>
    <row r="99" spans="1:8" s="2" customFormat="1" ht="10.5" customHeight="1">
      <c r="A99" s="165"/>
      <c r="B99" s="101"/>
      <c r="C99" s="165"/>
      <c r="D99" s="204"/>
      <c r="E99" s="204"/>
      <c r="F99" s="204"/>
      <c r="G99" s="236"/>
      <c r="H99" s="152"/>
    </row>
    <row r="100" spans="1:8" s="22" customFormat="1" ht="14.25" customHeight="1">
      <c r="A100" s="248" t="s">
        <v>17</v>
      </c>
      <c r="B100" s="249"/>
      <c r="C100" s="249"/>
      <c r="D100" s="249"/>
      <c r="E100" s="249"/>
      <c r="F100" s="249"/>
      <c r="G100" s="250"/>
      <c r="H100" s="36">
        <f>H93+H95+H98</f>
        <v>5500</v>
      </c>
    </row>
    <row r="101" spans="1:8" ht="12.75" customHeight="1">
      <c r="A101" s="243" t="s">
        <v>67</v>
      </c>
      <c r="B101" s="244"/>
      <c r="C101" s="244"/>
      <c r="D101" s="244"/>
      <c r="E101" s="244"/>
      <c r="F101" s="244"/>
      <c r="G101" s="244"/>
      <c r="H101" s="245"/>
    </row>
    <row r="102" spans="1:8" ht="15.75" customHeight="1">
      <c r="A102" s="243" t="s">
        <v>43</v>
      </c>
      <c r="B102" s="244"/>
      <c r="C102" s="244"/>
      <c r="D102" s="244"/>
      <c r="E102" s="244"/>
      <c r="F102" s="244"/>
      <c r="G102" s="244"/>
      <c r="H102" s="245"/>
    </row>
    <row r="103" spans="1:8" s="2" customFormat="1" ht="15" customHeight="1">
      <c r="A103" s="243" t="s">
        <v>75</v>
      </c>
      <c r="B103" s="244"/>
      <c r="C103" s="244"/>
      <c r="D103" s="244"/>
      <c r="E103" s="244"/>
      <c r="F103" s="244"/>
      <c r="G103" s="244"/>
      <c r="H103" s="245"/>
    </row>
    <row r="104" spans="1:8" s="2" customFormat="1" ht="13.5" customHeight="1">
      <c r="A104" s="165">
        <v>23</v>
      </c>
      <c r="B104" s="101" t="s">
        <v>229</v>
      </c>
      <c r="C104" s="165" t="s">
        <v>36</v>
      </c>
      <c r="D104" s="203" t="s">
        <v>31</v>
      </c>
      <c r="E104" s="203" t="s">
        <v>104</v>
      </c>
      <c r="F104" s="203">
        <v>4</v>
      </c>
      <c r="G104" s="237" t="s">
        <v>6</v>
      </c>
      <c r="H104" s="251">
        <v>1100</v>
      </c>
    </row>
    <row r="105" spans="1:8" s="2" customFormat="1" ht="12.75" customHeight="1">
      <c r="A105" s="165"/>
      <c r="B105" s="101"/>
      <c r="C105" s="165"/>
      <c r="D105" s="204"/>
      <c r="E105" s="204"/>
      <c r="F105" s="204"/>
      <c r="G105" s="238"/>
      <c r="H105" s="252"/>
    </row>
    <row r="106" spans="1:8" ht="12.75">
      <c r="A106" s="169" t="s">
        <v>91</v>
      </c>
      <c r="B106" s="170"/>
      <c r="C106" s="170"/>
      <c r="D106" s="170"/>
      <c r="E106" s="170"/>
      <c r="F106" s="170"/>
      <c r="G106" s="170"/>
      <c r="H106" s="171"/>
    </row>
    <row r="107" spans="1:8" s="3" customFormat="1" ht="15.75" customHeight="1">
      <c r="A107" s="165">
        <v>24</v>
      </c>
      <c r="B107" s="101" t="s">
        <v>230</v>
      </c>
      <c r="C107" s="165" t="s">
        <v>72</v>
      </c>
      <c r="D107" s="203" t="s">
        <v>31</v>
      </c>
      <c r="E107" s="203" t="s">
        <v>104</v>
      </c>
      <c r="F107" s="203">
        <v>4</v>
      </c>
      <c r="G107" s="237" t="s">
        <v>6</v>
      </c>
      <c r="H107" s="151">
        <v>600</v>
      </c>
    </row>
    <row r="108" spans="1:8" s="3" customFormat="1" ht="11.25" customHeight="1">
      <c r="A108" s="165"/>
      <c r="B108" s="101"/>
      <c r="C108" s="165"/>
      <c r="D108" s="204"/>
      <c r="E108" s="204"/>
      <c r="F108" s="204"/>
      <c r="G108" s="238"/>
      <c r="H108" s="152"/>
    </row>
    <row r="109" spans="1:8" s="3" customFormat="1" ht="12.75" customHeight="1">
      <c r="A109" s="165">
        <v>25</v>
      </c>
      <c r="B109" s="101" t="s">
        <v>231</v>
      </c>
      <c r="C109" s="165" t="s">
        <v>72</v>
      </c>
      <c r="D109" s="203" t="s">
        <v>31</v>
      </c>
      <c r="E109" s="203" t="s">
        <v>104</v>
      </c>
      <c r="F109" s="168">
        <v>4</v>
      </c>
      <c r="G109" s="296" t="s">
        <v>6</v>
      </c>
      <c r="H109" s="184">
        <v>500</v>
      </c>
    </row>
    <row r="110" spans="1:8" s="3" customFormat="1" ht="12" customHeight="1">
      <c r="A110" s="165"/>
      <c r="B110" s="101"/>
      <c r="C110" s="165"/>
      <c r="D110" s="204"/>
      <c r="E110" s="204"/>
      <c r="F110" s="168"/>
      <c r="G110" s="296"/>
      <c r="H110" s="184"/>
    </row>
    <row r="111" spans="1:8" s="2" customFormat="1" ht="13.5" customHeight="1">
      <c r="A111" s="243" t="s">
        <v>54</v>
      </c>
      <c r="B111" s="244"/>
      <c r="C111" s="244"/>
      <c r="D111" s="244"/>
      <c r="E111" s="244"/>
      <c r="F111" s="244"/>
      <c r="G111" s="244"/>
      <c r="H111" s="245"/>
    </row>
    <row r="112" spans="1:8" s="2" customFormat="1" ht="15.75" customHeight="1">
      <c r="A112" s="220">
        <v>26</v>
      </c>
      <c r="B112" s="101" t="s">
        <v>232</v>
      </c>
      <c r="C112" s="220" t="s">
        <v>72</v>
      </c>
      <c r="D112" s="220" t="s">
        <v>31</v>
      </c>
      <c r="E112" s="203" t="s">
        <v>104</v>
      </c>
      <c r="F112" s="260">
        <v>4</v>
      </c>
      <c r="G112" s="256" t="s">
        <v>6</v>
      </c>
      <c r="H112" s="297">
        <v>700</v>
      </c>
    </row>
    <row r="113" spans="1:8" s="2" customFormat="1" ht="12" customHeight="1">
      <c r="A113" s="221"/>
      <c r="B113" s="101"/>
      <c r="C113" s="221"/>
      <c r="D113" s="221"/>
      <c r="E113" s="204"/>
      <c r="F113" s="261"/>
      <c r="G113" s="221"/>
      <c r="H113" s="298"/>
    </row>
    <row r="114" spans="1:8" s="2" customFormat="1" ht="12" customHeight="1">
      <c r="A114" s="223">
        <v>27</v>
      </c>
      <c r="B114" s="101" t="s">
        <v>233</v>
      </c>
      <c r="C114" s="223" t="s">
        <v>92</v>
      </c>
      <c r="D114" s="223" t="s">
        <v>31</v>
      </c>
      <c r="E114" s="203" t="s">
        <v>104</v>
      </c>
      <c r="F114" s="262">
        <v>4</v>
      </c>
      <c r="G114" s="281" t="s">
        <v>6</v>
      </c>
      <c r="H114" s="271">
        <v>400</v>
      </c>
    </row>
    <row r="115" spans="1:8" s="2" customFormat="1" ht="13.5" customHeight="1">
      <c r="A115" s="223"/>
      <c r="B115" s="101"/>
      <c r="C115" s="223"/>
      <c r="D115" s="223"/>
      <c r="E115" s="204"/>
      <c r="F115" s="262"/>
      <c r="G115" s="223"/>
      <c r="H115" s="271"/>
    </row>
    <row r="116" spans="1:8" s="2" customFormat="1" ht="12" customHeight="1">
      <c r="A116" s="169" t="s">
        <v>84</v>
      </c>
      <c r="B116" s="170"/>
      <c r="C116" s="170"/>
      <c r="D116" s="170"/>
      <c r="E116" s="170"/>
      <c r="F116" s="170"/>
      <c r="G116" s="170"/>
      <c r="H116" s="171"/>
    </row>
    <row r="117" spans="1:8" s="2" customFormat="1" ht="15.75" customHeight="1">
      <c r="A117" s="92">
        <v>28</v>
      </c>
      <c r="B117" s="101" t="s">
        <v>196</v>
      </c>
      <c r="C117" s="92" t="s">
        <v>92</v>
      </c>
      <c r="D117" s="241" t="s">
        <v>31</v>
      </c>
      <c r="E117" s="203" t="s">
        <v>104</v>
      </c>
      <c r="F117" s="203">
        <v>4</v>
      </c>
      <c r="G117" s="284" t="s">
        <v>6</v>
      </c>
      <c r="H117" s="209">
        <v>900</v>
      </c>
    </row>
    <row r="118" spans="1:8" s="2" customFormat="1" ht="9.75" customHeight="1">
      <c r="A118" s="92"/>
      <c r="B118" s="101"/>
      <c r="C118" s="92"/>
      <c r="D118" s="242"/>
      <c r="E118" s="204"/>
      <c r="F118" s="204"/>
      <c r="G118" s="285"/>
      <c r="H118" s="210"/>
    </row>
    <row r="119" spans="1:8" s="3" customFormat="1" ht="12.75" customHeight="1">
      <c r="A119" s="257" t="s">
        <v>66</v>
      </c>
      <c r="B119" s="258"/>
      <c r="C119" s="258"/>
      <c r="D119" s="258"/>
      <c r="E119" s="258"/>
      <c r="F119" s="258"/>
      <c r="G119" s="258"/>
      <c r="H119" s="259"/>
    </row>
    <row r="120" spans="1:8" s="2" customFormat="1" ht="15" customHeight="1">
      <c r="A120" s="104">
        <v>29</v>
      </c>
      <c r="B120" s="101" t="s">
        <v>234</v>
      </c>
      <c r="C120" s="104" t="s">
        <v>72</v>
      </c>
      <c r="D120" s="241" t="s">
        <v>31</v>
      </c>
      <c r="E120" s="203" t="s">
        <v>104</v>
      </c>
      <c r="F120" s="203">
        <v>4</v>
      </c>
      <c r="G120" s="246" t="s">
        <v>6</v>
      </c>
      <c r="H120" s="151">
        <v>800</v>
      </c>
    </row>
    <row r="121" spans="1:8" s="2" customFormat="1" ht="12.75" customHeight="1">
      <c r="A121" s="105"/>
      <c r="B121" s="101"/>
      <c r="C121" s="105"/>
      <c r="D121" s="242"/>
      <c r="E121" s="204"/>
      <c r="F121" s="204"/>
      <c r="G121" s="247"/>
      <c r="H121" s="152"/>
    </row>
    <row r="122" spans="1:8" s="3" customFormat="1" ht="15" customHeight="1">
      <c r="A122" s="106">
        <v>30</v>
      </c>
      <c r="B122" s="101" t="s">
        <v>235</v>
      </c>
      <c r="C122" s="106" t="s">
        <v>72</v>
      </c>
      <c r="D122" s="203" t="s">
        <v>31</v>
      </c>
      <c r="E122" s="203" t="s">
        <v>104</v>
      </c>
      <c r="F122" s="203">
        <v>4</v>
      </c>
      <c r="G122" s="237" t="s">
        <v>6</v>
      </c>
      <c r="H122" s="151">
        <v>1100</v>
      </c>
    </row>
    <row r="123" spans="1:8" s="3" customFormat="1" ht="10.5" customHeight="1">
      <c r="A123" s="107"/>
      <c r="B123" s="101"/>
      <c r="C123" s="107"/>
      <c r="D123" s="204"/>
      <c r="E123" s="204"/>
      <c r="F123" s="204"/>
      <c r="G123" s="238"/>
      <c r="H123" s="152"/>
    </row>
    <row r="124" spans="1:8" s="3" customFormat="1" ht="12" customHeight="1">
      <c r="A124" s="169" t="s">
        <v>55</v>
      </c>
      <c r="B124" s="170"/>
      <c r="C124" s="170"/>
      <c r="D124" s="170"/>
      <c r="E124" s="170"/>
      <c r="F124" s="170"/>
      <c r="G124" s="170"/>
      <c r="H124" s="171"/>
    </row>
    <row r="125" spans="1:8" s="3" customFormat="1" ht="12.75">
      <c r="A125" s="165">
        <v>31</v>
      </c>
      <c r="B125" s="101" t="s">
        <v>197</v>
      </c>
      <c r="C125" s="165" t="s">
        <v>72</v>
      </c>
      <c r="D125" s="203" t="s">
        <v>31</v>
      </c>
      <c r="E125" s="203" t="s">
        <v>104</v>
      </c>
      <c r="F125" s="203">
        <v>4</v>
      </c>
      <c r="G125" s="237" t="s">
        <v>6</v>
      </c>
      <c r="H125" s="151">
        <v>900</v>
      </c>
    </row>
    <row r="126" spans="1:8" s="3" customFormat="1" ht="14.25" customHeight="1">
      <c r="A126" s="165"/>
      <c r="B126" s="101"/>
      <c r="C126" s="165"/>
      <c r="D126" s="204"/>
      <c r="E126" s="204"/>
      <c r="F126" s="204"/>
      <c r="G126" s="238"/>
      <c r="H126" s="152"/>
    </row>
    <row r="127" spans="1:8" s="3" customFormat="1" ht="14.25" customHeight="1">
      <c r="A127" s="286" t="s">
        <v>42</v>
      </c>
      <c r="B127" s="287"/>
      <c r="C127" s="287"/>
      <c r="D127" s="287"/>
      <c r="E127" s="287"/>
      <c r="F127" s="287"/>
      <c r="G127" s="288"/>
      <c r="H127" s="48">
        <f>H104+H107+H109+H112+H114+H117+H120+H122+H125</f>
        <v>7000</v>
      </c>
    </row>
    <row r="128" spans="1:8" s="3" customFormat="1" ht="12.75" customHeight="1">
      <c r="A128" s="243" t="s">
        <v>68</v>
      </c>
      <c r="B128" s="244"/>
      <c r="C128" s="244"/>
      <c r="D128" s="244"/>
      <c r="E128" s="244"/>
      <c r="F128" s="244"/>
      <c r="G128" s="244"/>
      <c r="H128" s="245"/>
    </row>
    <row r="129" spans="1:8" s="3" customFormat="1" ht="13.5" customHeight="1">
      <c r="A129" s="243" t="s">
        <v>43</v>
      </c>
      <c r="B129" s="244"/>
      <c r="C129" s="244"/>
      <c r="D129" s="244"/>
      <c r="E129" s="244"/>
      <c r="F129" s="244"/>
      <c r="G129" s="244"/>
      <c r="H129" s="245"/>
    </row>
    <row r="130" spans="1:8" s="3" customFormat="1" ht="12" customHeight="1">
      <c r="A130" s="169" t="s">
        <v>85</v>
      </c>
      <c r="B130" s="170"/>
      <c r="C130" s="170"/>
      <c r="D130" s="170"/>
      <c r="E130" s="170"/>
      <c r="F130" s="170"/>
      <c r="G130" s="170"/>
      <c r="H130" s="171"/>
    </row>
    <row r="131" spans="1:8" s="3" customFormat="1" ht="12" customHeight="1">
      <c r="A131" s="106">
        <v>32</v>
      </c>
      <c r="B131" s="90" t="s">
        <v>114</v>
      </c>
      <c r="C131" s="106" t="s">
        <v>72</v>
      </c>
      <c r="D131" s="212" t="s">
        <v>86</v>
      </c>
      <c r="E131" s="203" t="s">
        <v>104</v>
      </c>
      <c r="F131" s="212">
        <v>4</v>
      </c>
      <c r="G131" s="106" t="s">
        <v>9</v>
      </c>
      <c r="H131" s="267">
        <v>1000</v>
      </c>
    </row>
    <row r="132" spans="1:8" s="3" customFormat="1" ht="36" customHeight="1">
      <c r="A132" s="107"/>
      <c r="B132" s="91"/>
      <c r="C132" s="107"/>
      <c r="D132" s="213"/>
      <c r="E132" s="204"/>
      <c r="F132" s="213"/>
      <c r="G132" s="107"/>
      <c r="H132" s="268"/>
    </row>
    <row r="133" spans="1:8" s="22" customFormat="1" ht="12.75">
      <c r="A133" s="248" t="s">
        <v>83</v>
      </c>
      <c r="B133" s="249"/>
      <c r="C133" s="249"/>
      <c r="D133" s="249"/>
      <c r="E133" s="249"/>
      <c r="F133" s="249"/>
      <c r="G133" s="250"/>
      <c r="H133" s="36">
        <f>H131</f>
        <v>1000</v>
      </c>
    </row>
    <row r="134" spans="1:8" s="22" customFormat="1" ht="12.75">
      <c r="A134" s="248" t="s">
        <v>24</v>
      </c>
      <c r="B134" s="249"/>
      <c r="C134" s="249"/>
      <c r="D134" s="249"/>
      <c r="E134" s="249"/>
      <c r="F134" s="249"/>
      <c r="G134" s="250"/>
      <c r="H134" s="36">
        <f>H100+H127+H133</f>
        <v>13500</v>
      </c>
    </row>
    <row r="135" spans="1:8" s="22" customFormat="1" ht="12.75">
      <c r="A135" s="248" t="s">
        <v>13</v>
      </c>
      <c r="B135" s="249"/>
      <c r="C135" s="249"/>
      <c r="D135" s="249"/>
      <c r="E135" s="249"/>
      <c r="F135" s="249"/>
      <c r="G135" s="250"/>
      <c r="H135" s="36">
        <f>SUM(H134+H89+H73+H39)</f>
        <v>40700</v>
      </c>
    </row>
    <row r="136" spans="1:8" s="22" customFormat="1" ht="12.75">
      <c r="A136" s="44"/>
      <c r="B136" s="44"/>
      <c r="C136" s="44"/>
      <c r="D136" s="44"/>
      <c r="E136" s="44"/>
      <c r="F136" s="44"/>
      <c r="G136" s="44"/>
      <c r="H136" s="45"/>
    </row>
    <row r="137" spans="1:8" s="22" customFormat="1" ht="12.75">
      <c r="A137" s="44"/>
      <c r="B137" s="292" t="s">
        <v>131</v>
      </c>
      <c r="C137" s="293"/>
      <c r="D137" s="44"/>
      <c r="E137" s="44"/>
      <c r="F137" s="44"/>
      <c r="G137" s="44"/>
      <c r="H137" s="45"/>
    </row>
    <row r="138" spans="2:8" s="2" customFormat="1" ht="9" customHeight="1">
      <c r="B138" s="294"/>
      <c r="C138" s="295"/>
      <c r="D138" s="17"/>
      <c r="E138" s="4"/>
      <c r="F138" s="4"/>
      <c r="G138" s="20"/>
      <c r="H138" s="10"/>
    </row>
    <row r="139" spans="1:8" s="2" customFormat="1" ht="15.75" customHeight="1">
      <c r="A139" s="6"/>
      <c r="B139" s="7" t="s">
        <v>26</v>
      </c>
      <c r="C139" s="8">
        <f>SUM(H39)</f>
        <v>14000</v>
      </c>
      <c r="D139" s="19"/>
      <c r="E139" s="11"/>
      <c r="F139" s="11"/>
      <c r="G139" s="21"/>
      <c r="H139" s="9"/>
    </row>
    <row r="140" spans="1:8" s="2" customFormat="1" ht="12.75">
      <c r="A140" s="6"/>
      <c r="B140" s="7" t="s">
        <v>27</v>
      </c>
      <c r="C140" s="8">
        <f>SUM(H73)</f>
        <v>8700</v>
      </c>
      <c r="D140" s="19"/>
      <c r="E140" s="11"/>
      <c r="F140" s="290">
        <f>'Муниципальное задание (город)'!C247+'Муниципальное задание (город)'!D247+'Муниципальное задание (город)'!C254+'Муниципальное задание (город)'!D254+'Муниципальное задание (выезд)'!C143</f>
        <v>730358.1</v>
      </c>
      <c r="G140" s="290"/>
      <c r="H140" s="290"/>
    </row>
    <row r="141" spans="1:8" s="2" customFormat="1" ht="12.75">
      <c r="A141" s="6"/>
      <c r="B141" s="7" t="s">
        <v>28</v>
      </c>
      <c r="C141" s="8">
        <f>SUM(H89)</f>
        <v>4500</v>
      </c>
      <c r="D141" s="19"/>
      <c r="E141" s="11"/>
      <c r="F141" s="11"/>
      <c r="G141" s="21"/>
      <c r="H141" s="9"/>
    </row>
    <row r="142" spans="1:8" s="2" customFormat="1" ht="12.75">
      <c r="A142" s="6"/>
      <c r="B142" s="7" t="s">
        <v>29</v>
      </c>
      <c r="C142" s="8">
        <f>SUM(H134)</f>
        <v>13500</v>
      </c>
      <c r="D142" s="19"/>
      <c r="E142" s="11"/>
      <c r="F142" s="11"/>
      <c r="G142" s="21"/>
      <c r="H142" s="9"/>
    </row>
    <row r="143" spans="2:8" s="2" customFormat="1" ht="12.75">
      <c r="B143" s="7" t="s">
        <v>30</v>
      </c>
      <c r="C143" s="8">
        <f>SUM(C139:C142)</f>
        <v>40700</v>
      </c>
      <c r="D143" s="19"/>
      <c r="E143" s="11"/>
      <c r="F143" s="289"/>
      <c r="G143" s="289"/>
      <c r="H143" s="46"/>
    </row>
    <row r="144" spans="4:8" s="2" customFormat="1" ht="12.75">
      <c r="D144" s="17"/>
      <c r="E144" s="4"/>
      <c r="F144" s="4"/>
      <c r="G144" s="20"/>
      <c r="H144" s="5"/>
    </row>
    <row r="145" ht="12.75">
      <c r="H145" s="13"/>
    </row>
    <row r="149" ht="12.75">
      <c r="B149" s="37"/>
    </row>
  </sheetData>
  <sheetProtection/>
  <mergeCells count="335">
    <mergeCell ref="G49:G50"/>
    <mergeCell ref="A49:A50"/>
    <mergeCell ref="B49:B50"/>
    <mergeCell ref="C49:C50"/>
    <mergeCell ref="D49:D50"/>
    <mergeCell ref="E49:E50"/>
    <mergeCell ref="F49:F50"/>
    <mergeCell ref="A10:A11"/>
    <mergeCell ref="A9:H9"/>
    <mergeCell ref="B10:B11"/>
    <mergeCell ref="C10:C11"/>
    <mergeCell ref="D10:D11"/>
    <mergeCell ref="E10:E11"/>
    <mergeCell ref="F10:F11"/>
    <mergeCell ref="G10:G11"/>
    <mergeCell ref="H10:H11"/>
    <mergeCell ref="G58:G59"/>
    <mergeCell ref="H112:H113"/>
    <mergeCell ref="H58:H59"/>
    <mergeCell ref="A92:H92"/>
    <mergeCell ref="H61:H62"/>
    <mergeCell ref="C61:C62"/>
    <mergeCell ref="B61:B62"/>
    <mergeCell ref="D61:D62"/>
    <mergeCell ref="G61:G62"/>
    <mergeCell ref="B109:B110"/>
    <mergeCell ref="A58:A59"/>
    <mergeCell ref="B58:B59"/>
    <mergeCell ref="C58:C59"/>
    <mergeCell ref="D58:D59"/>
    <mergeCell ref="E58:E59"/>
    <mergeCell ref="F58:F59"/>
    <mergeCell ref="A15:H15"/>
    <mergeCell ref="B16:B17"/>
    <mergeCell ref="C16:C17"/>
    <mergeCell ref="D16:D17"/>
    <mergeCell ref="E16:E17"/>
    <mergeCell ref="F16:F17"/>
    <mergeCell ref="G16:G17"/>
    <mergeCell ref="H16:H17"/>
    <mergeCell ref="A16:A17"/>
    <mergeCell ref="A112:A113"/>
    <mergeCell ref="B112:B113"/>
    <mergeCell ref="A81:H81"/>
    <mergeCell ref="A85:H85"/>
    <mergeCell ref="A60:H60"/>
    <mergeCell ref="G109:G110"/>
    <mergeCell ref="A111:H111"/>
    <mergeCell ref="A109:A110"/>
    <mergeCell ref="H95:H96"/>
    <mergeCell ref="H107:H108"/>
    <mergeCell ref="A57:H57"/>
    <mergeCell ref="B137:C138"/>
    <mergeCell ref="G122:G123"/>
    <mergeCell ref="E120:E121"/>
    <mergeCell ref="F120:F121"/>
    <mergeCell ref="A89:G89"/>
    <mergeCell ref="C86:C87"/>
    <mergeCell ref="F112:F113"/>
    <mergeCell ref="B114:B115"/>
    <mergeCell ref="G120:G121"/>
    <mergeCell ref="D131:D132"/>
    <mergeCell ref="F143:G143"/>
    <mergeCell ref="F140:H140"/>
    <mergeCell ref="F125:F126"/>
    <mergeCell ref="B120:B121"/>
    <mergeCell ref="C120:C121"/>
    <mergeCell ref="C131:C132"/>
    <mergeCell ref="A130:H130"/>
    <mergeCell ref="C122:C123"/>
    <mergeCell ref="A120:A121"/>
    <mergeCell ref="C125:C126"/>
    <mergeCell ref="A127:G127"/>
    <mergeCell ref="B125:B126"/>
    <mergeCell ref="A129:H129"/>
    <mergeCell ref="A125:A126"/>
    <mergeCell ref="B122:B123"/>
    <mergeCell ref="D122:D123"/>
    <mergeCell ref="A131:A132"/>
    <mergeCell ref="F131:F132"/>
    <mergeCell ref="G131:G132"/>
    <mergeCell ref="D125:D126"/>
    <mergeCell ref="A52:A53"/>
    <mergeCell ref="A67:H67"/>
    <mergeCell ref="A116:H116"/>
    <mergeCell ref="F117:F118"/>
    <mergeCell ref="D112:D113"/>
    <mergeCell ref="A98:A99"/>
    <mergeCell ref="A103:H103"/>
    <mergeCell ref="A88:G88"/>
    <mergeCell ref="B107:B108"/>
    <mergeCell ref="B104:B105"/>
    <mergeCell ref="B131:B132"/>
    <mergeCell ref="E125:E126"/>
    <mergeCell ref="G107:G108"/>
    <mergeCell ref="E117:E118"/>
    <mergeCell ref="G117:G118"/>
    <mergeCell ref="F109:F110"/>
    <mergeCell ref="E131:E132"/>
    <mergeCell ref="E95:E96"/>
    <mergeCell ref="G114:G115"/>
    <mergeCell ref="F83:F84"/>
    <mergeCell ref="A75:H75"/>
    <mergeCell ref="D83:D84"/>
    <mergeCell ref="H86:H87"/>
    <mergeCell ref="B77:B78"/>
    <mergeCell ref="C114:C115"/>
    <mergeCell ref="E112:E113"/>
    <mergeCell ref="H52:H53"/>
    <mergeCell ref="G36:G37"/>
    <mergeCell ref="E36:E37"/>
    <mergeCell ref="A45:H45"/>
    <mergeCell ref="E46:E47"/>
    <mergeCell ref="C36:C37"/>
    <mergeCell ref="G43:G44"/>
    <mergeCell ref="A39:G39"/>
    <mergeCell ref="A41:H41"/>
    <mergeCell ref="A48:H48"/>
    <mergeCell ref="A40:H40"/>
    <mergeCell ref="A46:A47"/>
    <mergeCell ref="H46:H47"/>
    <mergeCell ref="A42:H42"/>
    <mergeCell ref="H49:H50"/>
    <mergeCell ref="D52:D53"/>
    <mergeCell ref="A51:H51"/>
    <mergeCell ref="F52:F53"/>
    <mergeCell ref="B46:B47"/>
    <mergeCell ref="B43:B44"/>
    <mergeCell ref="F19:F20"/>
    <mergeCell ref="G52:G53"/>
    <mergeCell ref="A38:G38"/>
    <mergeCell ref="F36:F37"/>
    <mergeCell ref="A36:A37"/>
    <mergeCell ref="H5:H6"/>
    <mergeCell ref="G5:G6"/>
    <mergeCell ref="F5:F6"/>
    <mergeCell ref="B52:B53"/>
    <mergeCell ref="C52:C53"/>
    <mergeCell ref="A25:H25"/>
    <mergeCell ref="H34:H35"/>
    <mergeCell ref="A1:H1"/>
    <mergeCell ref="A2:H2"/>
    <mergeCell ref="A3:H3"/>
    <mergeCell ref="A7:H7"/>
    <mergeCell ref="A8:H8"/>
    <mergeCell ref="A5:A6"/>
    <mergeCell ref="B5:B6"/>
    <mergeCell ref="C5:C6"/>
    <mergeCell ref="D5:D6"/>
    <mergeCell ref="E5:E6"/>
    <mergeCell ref="G19:G20"/>
    <mergeCell ref="H31:H32"/>
    <mergeCell ref="D31:D32"/>
    <mergeCell ref="G22:G23"/>
    <mergeCell ref="A24:G24"/>
    <mergeCell ref="B28:B29"/>
    <mergeCell ref="A21:H21"/>
    <mergeCell ref="C31:C32"/>
    <mergeCell ref="C28:C29"/>
    <mergeCell ref="D28:D29"/>
    <mergeCell ref="A18:H18"/>
    <mergeCell ref="B19:B20"/>
    <mergeCell ref="A22:A23"/>
    <mergeCell ref="E22:E23"/>
    <mergeCell ref="F22:F23"/>
    <mergeCell ref="H22:H23"/>
    <mergeCell ref="B22:B23"/>
    <mergeCell ref="C22:C23"/>
    <mergeCell ref="C19:C20"/>
    <mergeCell ref="D19:D20"/>
    <mergeCell ref="A28:A29"/>
    <mergeCell ref="B34:B35"/>
    <mergeCell ref="A31:A32"/>
    <mergeCell ref="B31:B32"/>
    <mergeCell ref="D34:D35"/>
    <mergeCell ref="A34:A35"/>
    <mergeCell ref="D22:D23"/>
    <mergeCell ref="A27:H27"/>
    <mergeCell ref="H19:H20"/>
    <mergeCell ref="E19:E20"/>
    <mergeCell ref="F46:F47"/>
    <mergeCell ref="H43:H44"/>
    <mergeCell ref="E34:E35"/>
    <mergeCell ref="G34:G35"/>
    <mergeCell ref="G31:G32"/>
    <mergeCell ref="G28:G29"/>
    <mergeCell ref="A30:H30"/>
    <mergeCell ref="B36:B37"/>
    <mergeCell ref="A64:A65"/>
    <mergeCell ref="B64:B65"/>
    <mergeCell ref="A63:H63"/>
    <mergeCell ref="E52:E53"/>
    <mergeCell ref="D46:D47"/>
    <mergeCell ref="A69:H69"/>
    <mergeCell ref="G64:G65"/>
    <mergeCell ref="F61:F62"/>
    <mergeCell ref="E64:E65"/>
    <mergeCell ref="F64:F65"/>
    <mergeCell ref="A95:A96"/>
    <mergeCell ref="G70:G71"/>
    <mergeCell ref="F77:F78"/>
    <mergeCell ref="A101:H101"/>
    <mergeCell ref="A100:G100"/>
    <mergeCell ref="A83:A84"/>
    <mergeCell ref="D77:D78"/>
    <mergeCell ref="E70:E71"/>
    <mergeCell ref="F79:G79"/>
    <mergeCell ref="A90:H90"/>
    <mergeCell ref="H114:H115"/>
    <mergeCell ref="E104:E105"/>
    <mergeCell ref="A104:A105"/>
    <mergeCell ref="D104:D105"/>
    <mergeCell ref="H109:H110"/>
    <mergeCell ref="B70:B71"/>
    <mergeCell ref="H104:H105"/>
    <mergeCell ref="H93:H94"/>
    <mergeCell ref="C83:C84"/>
    <mergeCell ref="A93:A94"/>
    <mergeCell ref="D114:D115"/>
    <mergeCell ref="E114:E115"/>
    <mergeCell ref="F114:F115"/>
    <mergeCell ref="G112:G113"/>
    <mergeCell ref="D107:D108"/>
    <mergeCell ref="E61:E62"/>
    <mergeCell ref="A102:H102"/>
    <mergeCell ref="C107:C108"/>
    <mergeCell ref="A107:A108"/>
    <mergeCell ref="A114:A115"/>
    <mergeCell ref="A119:H119"/>
    <mergeCell ref="B117:B118"/>
    <mergeCell ref="C117:C118"/>
    <mergeCell ref="A122:A123"/>
    <mergeCell ref="H120:H121"/>
    <mergeCell ref="F122:F123"/>
    <mergeCell ref="D117:D118"/>
    <mergeCell ref="H122:H123"/>
    <mergeCell ref="A117:A118"/>
    <mergeCell ref="E122:E123"/>
    <mergeCell ref="A106:H106"/>
    <mergeCell ref="E109:E110"/>
    <mergeCell ref="C104:C105"/>
    <mergeCell ref="G104:G105"/>
    <mergeCell ref="E107:E108"/>
    <mergeCell ref="F104:F105"/>
    <mergeCell ref="F107:F108"/>
    <mergeCell ref="C109:C110"/>
    <mergeCell ref="D109:D110"/>
    <mergeCell ref="A134:G134"/>
    <mergeCell ref="A135:G135"/>
    <mergeCell ref="A133:G133"/>
    <mergeCell ref="G125:G126"/>
    <mergeCell ref="C112:C113"/>
    <mergeCell ref="A128:H128"/>
    <mergeCell ref="H125:H126"/>
    <mergeCell ref="D120:D121"/>
    <mergeCell ref="H117:H118"/>
    <mergeCell ref="A124:H124"/>
    <mergeCell ref="H131:H132"/>
    <mergeCell ref="H64:H65"/>
    <mergeCell ref="H28:H29"/>
    <mergeCell ref="H36:H37"/>
    <mergeCell ref="F31:F32"/>
    <mergeCell ref="C46:C47"/>
    <mergeCell ref="G46:G47"/>
    <mergeCell ref="C34:C35"/>
    <mergeCell ref="E43:E44"/>
    <mergeCell ref="D36:D37"/>
    <mergeCell ref="E31:E32"/>
    <mergeCell ref="A12:G12"/>
    <mergeCell ref="A13:H13"/>
    <mergeCell ref="A68:H68"/>
    <mergeCell ref="B98:B99"/>
    <mergeCell ref="F43:F44"/>
    <mergeCell ref="A55:H55"/>
    <mergeCell ref="C64:C65"/>
    <mergeCell ref="A66:G66"/>
    <mergeCell ref="D98:D99"/>
    <mergeCell ref="A54:G54"/>
    <mergeCell ref="D43:D44"/>
    <mergeCell ref="F93:F94"/>
    <mergeCell ref="A61:A62"/>
    <mergeCell ref="D64:D65"/>
    <mergeCell ref="H77:H78"/>
    <mergeCell ref="A43:A44"/>
    <mergeCell ref="E93:E94"/>
    <mergeCell ref="C43:C44"/>
    <mergeCell ref="A56:H56"/>
    <mergeCell ref="C93:C94"/>
    <mergeCell ref="D93:D94"/>
    <mergeCell ref="F70:F71"/>
    <mergeCell ref="F34:F35"/>
    <mergeCell ref="F28:F29"/>
    <mergeCell ref="E28:E29"/>
    <mergeCell ref="A33:H33"/>
    <mergeCell ref="D86:D87"/>
    <mergeCell ref="H83:H84"/>
    <mergeCell ref="B83:B84"/>
    <mergeCell ref="A19:A20"/>
    <mergeCell ref="A26:H26"/>
    <mergeCell ref="A14:H14"/>
    <mergeCell ref="F98:F99"/>
    <mergeCell ref="F95:F96"/>
    <mergeCell ref="B95:B96"/>
    <mergeCell ref="E98:E99"/>
    <mergeCell ref="C95:C96"/>
    <mergeCell ref="A76:H76"/>
    <mergeCell ref="A77:A78"/>
    <mergeCell ref="C70:C71"/>
    <mergeCell ref="E77:E78"/>
    <mergeCell ref="H70:H71"/>
    <mergeCell ref="A74:H74"/>
    <mergeCell ref="D70:D71"/>
    <mergeCell ref="D72:G72"/>
    <mergeCell ref="A70:A71"/>
    <mergeCell ref="C77:C78"/>
    <mergeCell ref="G77:G78"/>
    <mergeCell ref="A86:A87"/>
    <mergeCell ref="B86:B87"/>
    <mergeCell ref="E86:E87"/>
    <mergeCell ref="G83:G84"/>
    <mergeCell ref="E83:E84"/>
    <mergeCell ref="A73:G73"/>
    <mergeCell ref="A80:H80"/>
    <mergeCell ref="F86:F87"/>
    <mergeCell ref="A82:H82"/>
    <mergeCell ref="A97:H97"/>
    <mergeCell ref="G98:G99"/>
    <mergeCell ref="C98:C99"/>
    <mergeCell ref="H98:H99"/>
    <mergeCell ref="G86:G87"/>
    <mergeCell ref="G93:G94"/>
    <mergeCell ref="D95:D96"/>
    <mergeCell ref="A91:H91"/>
    <mergeCell ref="B93:B94"/>
    <mergeCell ref="G95:G9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Чинчевич Н.В.</dc:creator>
  <cp:keywords/>
  <dc:description/>
  <cp:lastModifiedBy>анна</cp:lastModifiedBy>
  <cp:lastPrinted>2020-01-10T09:18:11Z</cp:lastPrinted>
  <dcterms:created xsi:type="dcterms:W3CDTF">2001-10-30T12:50:08Z</dcterms:created>
  <dcterms:modified xsi:type="dcterms:W3CDTF">2020-01-28T08:46:49Z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8C281634">
    <vt:lpwstr/>
  </property>
  <property fmtid="{D5CDD505-2E9C-101B-9397-08002B2CF9AE}" pid="36" name="IVID342C12FD">
    <vt:lpwstr/>
  </property>
  <property fmtid="{D5CDD505-2E9C-101B-9397-08002B2CF9AE}" pid="37" name="IVID206E1BF3">
    <vt:lpwstr/>
  </property>
  <property fmtid="{D5CDD505-2E9C-101B-9397-08002B2CF9AE}" pid="38" name="IVID12F6286D">
    <vt:lpwstr/>
  </property>
  <property fmtid="{D5CDD505-2E9C-101B-9397-08002B2CF9AE}" pid="39" name="IVID1C0617EF">
    <vt:lpwstr/>
  </property>
  <property fmtid="{D5CDD505-2E9C-101B-9397-08002B2CF9AE}" pid="40" name="IVID276618FE">
    <vt:lpwstr/>
  </property>
  <property fmtid="{D5CDD505-2E9C-101B-9397-08002B2CF9AE}" pid="41" name="IVID3F4618E0">
    <vt:lpwstr/>
  </property>
  <property fmtid="{D5CDD505-2E9C-101B-9397-08002B2CF9AE}" pid="42" name="IVID2B5707D9">
    <vt:lpwstr/>
  </property>
  <property fmtid="{D5CDD505-2E9C-101B-9397-08002B2CF9AE}" pid="43" name="IVID2B3F1309">
    <vt:lpwstr/>
  </property>
</Properties>
</file>